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5" windowWidth="11700" windowHeight="9450" activeTab="0"/>
  </bookViews>
  <sheets>
    <sheet name="様式５別紙（研究計画書（経費））" sheetId="1" r:id="rId1"/>
    <sheet name="記入例" sheetId="2" r:id="rId2"/>
    <sheet name="様式６（執行計画書）" sheetId="3" r:id="rId3"/>
  </sheets>
  <definedNames>
    <definedName name="_xlnm.Print_Area" localSheetId="1">'記入例'!$A$1:$I$96</definedName>
    <definedName name="_xlnm.Print_Area" localSheetId="0">'様式５別紙（研究計画書（経費））'!$A$1:$H$96</definedName>
    <definedName name="_xlnm.Print_Area" localSheetId="2">'様式６（執行計画書）'!$A$1:$J$26</definedName>
    <definedName name="その他22" localSheetId="1">'記入例'!$G$21</definedName>
    <definedName name="その他22">'様式５別紙（研究計画書（経費））'!$G$21</definedName>
    <definedName name="その他23" localSheetId="1">'記入例'!$G$44</definedName>
    <definedName name="その他23">'様式５別紙（研究計画書（経費））'!$G$44</definedName>
    <definedName name="その他24" localSheetId="1">'記入例'!$G$67</definedName>
    <definedName name="その他24">'様式５別紙（研究計画書（経費））'!$G$67</definedName>
    <definedName name="その他25" localSheetId="1">'記入例'!$G$90</definedName>
    <definedName name="その他25">'様式５別紙（研究計画書（経費））'!$G$90</definedName>
    <definedName name="謝金・人件費等22" localSheetId="1">'記入例'!$G$16</definedName>
    <definedName name="謝金・人件費等22">'様式５別紙（研究計画書（経費））'!$G$16</definedName>
    <definedName name="謝金･人件費等23" localSheetId="1">'記入例'!$G$39</definedName>
    <definedName name="謝金･人件費等23">'様式５別紙（研究計画書（経費））'!$G$39</definedName>
    <definedName name="謝金・人件費等24" localSheetId="1">'記入例'!$G$62</definedName>
    <definedName name="謝金・人件費等24">'様式５別紙（研究計画書（経費））'!$G$62</definedName>
    <definedName name="謝金・人件費等25" localSheetId="1">'記入例'!$G$85</definedName>
    <definedName name="謝金・人件費等25">'様式５別紙（研究計画書（経費））'!$G$85</definedName>
    <definedName name="直接経費22" localSheetId="1">'記入例'!$G$26</definedName>
    <definedName name="直接経費22">'様式５別紙（研究計画書（経費））'!$G$26</definedName>
    <definedName name="直接経費23" localSheetId="1">'記入例'!$G$49</definedName>
    <definedName name="直接経費23">'様式５別紙（研究計画書（経費））'!$G$49</definedName>
    <definedName name="直接経費24" localSheetId="1">'記入例'!$G$72</definedName>
    <definedName name="直接経費24">'様式５別紙（研究計画書（経費））'!$G$72</definedName>
    <definedName name="直接経費25" localSheetId="1">'記入例'!$G$95</definedName>
    <definedName name="直接経費25">'様式５別紙（研究計画書（経費））'!$G$95</definedName>
    <definedName name="物品費22" localSheetId="1">'記入例'!$G$6</definedName>
    <definedName name="物品費22">'様式５別紙（研究計画書（経費））'!$G$6</definedName>
    <definedName name="物品費23" localSheetId="1">'記入例'!$G$29</definedName>
    <definedName name="物品費23">'様式５別紙（研究計画書（経費））'!$G$29</definedName>
    <definedName name="物品費24" localSheetId="1">'記入例'!$G$52</definedName>
    <definedName name="物品費24">'様式５別紙（研究計画書（経費））'!$G$52</definedName>
    <definedName name="物品費25" localSheetId="1">'記入例'!$G$75</definedName>
    <definedName name="物品費25">'様式５別紙（研究計画書（経費））'!$G$75</definedName>
    <definedName name="旅費22" localSheetId="1">'記入例'!$G$11</definedName>
    <definedName name="旅費22">'様式５別紙（研究計画書（経費））'!$G$11</definedName>
    <definedName name="旅費23" localSheetId="1">'記入例'!$G$34</definedName>
    <definedName name="旅費23">'様式５別紙（研究計画書（経費））'!$G$34</definedName>
    <definedName name="旅費24" localSheetId="1">'記入例'!$G$57</definedName>
    <definedName name="旅費24">'様式５別紙（研究計画書（経費））'!$G$57</definedName>
    <definedName name="旅費25" localSheetId="1">'記入例'!$G$80</definedName>
    <definedName name="旅費25">'様式５別紙（研究計画書（経費））'!$G$80</definedName>
  </definedNames>
  <calcPr fullCalcOnLoad="1"/>
</workbook>
</file>

<file path=xl/sharedStrings.xml><?xml version="1.0" encoding="utf-8"?>
<sst xmlns="http://schemas.openxmlformats.org/spreadsheetml/2006/main" count="223" uniqueCount="68">
  <si>
    <t>[物品費]</t>
  </si>
  <si>
    <t>[旅費]</t>
  </si>
  <si>
    <t>[謝金・人件費等]</t>
  </si>
  <si>
    <t>[その他]</t>
  </si>
  <si>
    <t>備考</t>
  </si>
  <si>
    <t xml:space="preserve">  ・</t>
  </si>
  <si>
    <t>＜平成２４年度計画＞経　費　区　分</t>
  </si>
  <si>
    <t>平成２４年度合計</t>
  </si>
  <si>
    <t>＜平成２５年度計画＞経　費　区　分</t>
  </si>
  <si>
    <t>平成２５年度合計</t>
  </si>
  <si>
    <t>独立行政法人日本学術振興会理事長　殿</t>
  </si>
  <si>
    <t>印</t>
  </si>
  <si>
    <t>平成24年度</t>
  </si>
  <si>
    <t>物品費</t>
  </si>
  <si>
    <t>旅費</t>
  </si>
  <si>
    <t>謝金・人件費等</t>
  </si>
  <si>
    <t>その他</t>
  </si>
  <si>
    <t>平成25年度</t>
  </si>
  <si>
    <t>研究機関名</t>
  </si>
  <si>
    <t>氏名</t>
  </si>
  <si>
    <t>合計</t>
  </si>
  <si>
    <t>直接経費計</t>
  </si>
  <si>
    <t>間接経費</t>
  </si>
  <si>
    <t>金額（円）</t>
  </si>
  <si>
    <t>金額（円）</t>
  </si>
  <si>
    <t>(単位：円)</t>
  </si>
  <si>
    <t>直接経費</t>
  </si>
  <si>
    <t>課題番号</t>
  </si>
  <si>
    <t>課題番号：</t>
  </si>
  <si>
    <t>　先端研究助成基金助成金(最先端・次世代研究開発支援プログラム)の執行計画につき、
下記のとおり提出します。</t>
  </si>
  <si>
    <t>様式５　別紙</t>
  </si>
  <si>
    <t>研究計画書　経費の内訳</t>
  </si>
  <si>
    <t>様式６</t>
  </si>
  <si>
    <t>平成２２年度合計</t>
  </si>
  <si>
    <t>＜平成２２年度計画＞経　費　区　分</t>
  </si>
  <si>
    <t>＜平成２３年度計画＞経　費　区　分</t>
  </si>
  <si>
    <t>平成２３年度合計</t>
  </si>
  <si>
    <t>先端研究助成基金助成金(最先端・次世代研究開発支援プログラム)
執行計画書</t>
  </si>
  <si>
    <t>金額（円）</t>
  </si>
  <si>
    <r>
      <t>課題番号：</t>
    </r>
    <r>
      <rPr>
        <sz val="11"/>
        <color indexed="10"/>
        <rFont val="ＭＳ Ｐゴシック"/>
        <family val="3"/>
      </rPr>
      <t>GR９９９</t>
    </r>
  </si>
  <si>
    <r>
      <t xml:space="preserve">  ・</t>
    </r>
    <r>
      <rPr>
        <sz val="10.5"/>
        <color indexed="10"/>
        <rFont val="ＭＳ Ｐゴシック"/>
        <family val="3"/>
      </rPr>
      <t>○○分析機器　＠5,000千円×1台</t>
    </r>
  </si>
  <si>
    <r>
      <t xml:space="preserve">  ・</t>
    </r>
    <r>
      <rPr>
        <sz val="10.5"/>
        <color indexed="10"/>
        <rFont val="ＭＳ Ｐゴシック"/>
        <family val="3"/>
      </rPr>
      <t>試薬、器具類</t>
    </r>
  </si>
  <si>
    <r>
      <t xml:space="preserve">  ・</t>
    </r>
    <r>
      <rPr>
        <sz val="10.5"/>
        <color indexed="10"/>
        <rFont val="ＭＳ Ｐゴシック"/>
        <family val="3"/>
      </rPr>
      <t>○○器機用消耗品</t>
    </r>
  </si>
  <si>
    <r>
      <t xml:space="preserve">  ・</t>
    </r>
    <r>
      <rPr>
        <sz val="10.5"/>
        <color indexed="10"/>
        <rFont val="ＭＳ Ｐゴシック"/>
        <family val="3"/>
      </rPr>
      <t>研究打ち合わせ（国内）　＠50千円×4人×1回</t>
    </r>
  </si>
  <si>
    <r>
      <t xml:space="preserve">  ・</t>
    </r>
    <r>
      <rPr>
        <sz val="10.5"/>
        <color indexed="10"/>
        <rFont val="ＭＳ Ｐゴシック"/>
        <family val="3"/>
      </rPr>
      <t>博士研究員人件費　＠1,500千円×2人</t>
    </r>
  </si>
  <si>
    <t>職名</t>
  </si>
  <si>
    <t>平成22年度</t>
  </si>
  <si>
    <t>平成23年度</t>
  </si>
  <si>
    <t>平成22･23
年度</t>
  </si>
  <si>
    <t xml:space="preserve">  ・</t>
  </si>
  <si>
    <t xml:space="preserve">  ・</t>
  </si>
  <si>
    <r>
      <t xml:space="preserve">  ・</t>
    </r>
    <r>
      <rPr>
        <sz val="10.5"/>
        <color indexed="10"/>
        <rFont val="ＭＳ Ｐゴシック"/>
        <family val="3"/>
      </rPr>
      <t>研究補助員謝金　@750千円×3人</t>
    </r>
  </si>
  <si>
    <t xml:space="preserve">  ・研究成果発表費（ホームページ作成）</t>
  </si>
  <si>
    <r>
      <t xml:space="preserve">  ・</t>
    </r>
    <r>
      <rPr>
        <sz val="10.5"/>
        <color indexed="10"/>
        <rFont val="ＭＳ Ｐゴシック"/>
        <family val="3"/>
      </rPr>
      <t>○○装置（2,500千円×４台）</t>
    </r>
  </si>
  <si>
    <r>
      <t xml:space="preserve">  ・</t>
    </r>
    <r>
      <rPr>
        <sz val="10.5"/>
        <color indexed="10"/>
        <rFont val="ＭＳ Ｐゴシック"/>
        <family val="3"/>
      </rPr>
      <t>○○機器用消耗品</t>
    </r>
  </si>
  <si>
    <r>
      <t xml:space="preserve">  ・</t>
    </r>
    <r>
      <rPr>
        <sz val="10.5"/>
        <color indexed="10"/>
        <rFont val="ＭＳ Ｐゴシック"/>
        <family val="3"/>
      </rPr>
      <t>研究打ち合わせ（国内）　＠50千円×4人×2回</t>
    </r>
  </si>
  <si>
    <r>
      <t xml:space="preserve">  ・</t>
    </r>
    <r>
      <rPr>
        <sz val="10.5"/>
        <color indexed="10"/>
        <rFont val="ＭＳ Ｐゴシック"/>
        <family val="3"/>
      </rPr>
      <t>成果発表（国内）　＠50千円×2人×1回</t>
    </r>
  </si>
  <si>
    <r>
      <t xml:space="preserve">  ・</t>
    </r>
    <r>
      <rPr>
        <sz val="10.5"/>
        <color indexed="10"/>
        <rFont val="ＭＳ Ｐゴシック"/>
        <family val="3"/>
      </rPr>
      <t>成果発表（海外）　＠400千円×2人×1回</t>
    </r>
  </si>
  <si>
    <r>
      <t xml:space="preserve">  ・</t>
    </r>
    <r>
      <rPr>
        <sz val="10.5"/>
        <color indexed="10"/>
        <rFont val="ＭＳ Ｐゴシック"/>
        <family val="3"/>
      </rPr>
      <t>博士研究員人件費　＠6,000千円×2人</t>
    </r>
  </si>
  <si>
    <r>
      <t xml:space="preserve">  ・</t>
    </r>
    <r>
      <rPr>
        <sz val="10.5"/>
        <color indexed="10"/>
        <rFont val="ＭＳ Ｐゴシック"/>
        <family val="3"/>
      </rPr>
      <t>研究補助員謝金　＠3,000千円×3人</t>
    </r>
  </si>
  <si>
    <r>
      <t xml:space="preserve">  ・</t>
    </r>
    <r>
      <rPr>
        <sz val="10.5"/>
        <color indexed="10"/>
        <rFont val="ＭＳ Ｐゴシック"/>
        <family val="3"/>
      </rPr>
      <t>研究成果発表費（学会誌投稿料等）</t>
    </r>
  </si>
  <si>
    <t>平成２３年度合計</t>
  </si>
  <si>
    <t>平成２４年度合計</t>
  </si>
  <si>
    <t>＜平成２５年度計画＞経　費　区　分</t>
  </si>
  <si>
    <t>金額（円）</t>
  </si>
  <si>
    <t>備考</t>
  </si>
  <si>
    <t/>
  </si>
  <si>
    <t xml:space="preserve">  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</si>
</sst>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b/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.5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38" fontId="3" fillId="0" borderId="11" xfId="48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38" fontId="0" fillId="0" borderId="0" xfId="48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38" fontId="2" fillId="0" borderId="12" xfId="48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38" fontId="2" fillId="0" borderId="10" xfId="48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8" fontId="9" fillId="33" borderId="10" xfId="48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38" fontId="56" fillId="0" borderId="10" xfId="48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center" wrapText="1"/>
    </xf>
    <xf numFmtId="38" fontId="57" fillId="0" borderId="10" xfId="48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 wrapText="1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38" fontId="0" fillId="0" borderId="0" xfId="48" applyFont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38" fontId="3" fillId="0" borderId="11" xfId="48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shrinkToFi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8" fontId="2" fillId="0" borderId="10" xfId="48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8" fontId="9" fillId="0" borderId="10" xfId="48" applyFont="1" applyFill="1" applyBorder="1" applyAlignment="1" applyProtection="1">
      <alignment horizontal="right" vertical="center"/>
      <protection/>
    </xf>
    <xf numFmtId="0" fontId="6" fillId="0" borderId="0" xfId="6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right" vertical="center"/>
      <protection locked="0"/>
    </xf>
    <xf numFmtId="0" fontId="6" fillId="0" borderId="0" xfId="60" applyFont="1" applyProtection="1">
      <alignment vertical="center"/>
      <protection locked="0"/>
    </xf>
    <xf numFmtId="0" fontId="6" fillId="0" borderId="0" xfId="60" applyFont="1" applyAlignment="1" applyProtection="1">
      <alignment horizontal="right" vertical="center"/>
      <protection locked="0"/>
    </xf>
    <xf numFmtId="0" fontId="7" fillId="0" borderId="0" xfId="60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80" fontId="6" fillId="0" borderId="0" xfId="61" applyNumberFormat="1" applyFont="1" applyFill="1" applyAlignment="1" applyProtection="1">
      <alignment vertical="center"/>
      <protection locked="0"/>
    </xf>
    <xf numFmtId="180" fontId="7" fillId="0" borderId="0" xfId="61" applyNumberFormat="1" applyFo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80" fontId="6" fillId="0" borderId="0" xfId="61" applyNumberFormat="1" applyFont="1" applyAlignment="1" applyProtection="1">
      <alignment vertical="center" shrinkToFit="1"/>
      <protection locked="0"/>
    </xf>
    <xf numFmtId="0" fontId="6" fillId="0" borderId="0" xfId="60" applyFont="1" applyAlignment="1" applyProtection="1">
      <alignment horizontal="center" vertical="center"/>
      <protection locked="0"/>
    </xf>
    <xf numFmtId="0" fontId="8" fillId="0" borderId="0" xfId="60" applyFont="1" applyAlignment="1" applyProtection="1">
      <alignment horizontal="center" vertical="center"/>
      <protection locked="0"/>
    </xf>
    <xf numFmtId="0" fontId="6" fillId="0" borderId="0" xfId="60" applyFont="1" applyAlignment="1" applyProtection="1">
      <alignment vertical="center" wrapText="1"/>
      <protection locked="0"/>
    </xf>
    <xf numFmtId="0" fontId="6" fillId="0" borderId="0" xfId="60" applyFont="1" applyAlignment="1" applyProtection="1">
      <alignment vertical="center"/>
      <protection locked="0"/>
    </xf>
    <xf numFmtId="0" fontId="6" fillId="0" borderId="13" xfId="60" applyFont="1" applyBorder="1" applyAlignment="1" applyProtection="1">
      <alignment vertical="center"/>
      <protection locked="0"/>
    </xf>
    <xf numFmtId="0" fontId="6" fillId="0" borderId="14" xfId="60" applyFont="1" applyBorder="1" applyAlignment="1" applyProtection="1">
      <alignment vertical="center"/>
      <protection locked="0"/>
    </xf>
    <xf numFmtId="0" fontId="6" fillId="0" borderId="15" xfId="60" applyFont="1" applyBorder="1" applyAlignment="1" applyProtection="1">
      <alignment horizontal="center" vertical="center" wrapText="1"/>
      <protection locked="0"/>
    </xf>
    <xf numFmtId="0" fontId="6" fillId="0" borderId="16" xfId="6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7" xfId="60" applyFont="1" applyBorder="1" applyAlignment="1" applyProtection="1">
      <alignment vertical="center" wrapText="1"/>
      <protection locked="0"/>
    </xf>
    <xf numFmtId="0" fontId="6" fillId="0" borderId="18" xfId="60" applyFont="1" applyBorder="1" applyAlignment="1" applyProtection="1">
      <alignment vertical="center" wrapText="1"/>
      <protection locked="0"/>
    </xf>
    <xf numFmtId="0" fontId="6" fillId="0" borderId="19" xfId="60" applyFont="1" applyBorder="1" applyAlignment="1" applyProtection="1">
      <alignment vertical="center" wrapText="1"/>
      <protection locked="0"/>
    </xf>
    <xf numFmtId="38" fontId="6" fillId="34" borderId="20" xfId="48" applyFont="1" applyFill="1" applyBorder="1" applyAlignment="1" applyProtection="1">
      <alignment vertical="center"/>
      <protection locked="0"/>
    </xf>
    <xf numFmtId="38" fontId="6" fillId="34" borderId="16" xfId="48" applyFont="1" applyFill="1" applyBorder="1" applyAlignment="1" applyProtection="1">
      <alignment vertical="center"/>
      <protection locked="0"/>
    </xf>
    <xf numFmtId="38" fontId="6" fillId="34" borderId="21" xfId="48" applyFont="1" applyFill="1" applyBorder="1" applyAlignment="1" applyProtection="1">
      <alignment vertical="center"/>
      <protection locked="0"/>
    </xf>
    <xf numFmtId="38" fontId="6" fillId="34" borderId="22" xfId="48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8" fontId="6" fillId="0" borderId="23" xfId="48" applyFont="1" applyFill="1" applyBorder="1" applyAlignment="1" applyProtection="1">
      <alignment vertical="center"/>
      <protection/>
    </xf>
    <xf numFmtId="38" fontId="6" fillId="0" borderId="24" xfId="48" applyFont="1" applyFill="1" applyBorder="1" applyAlignment="1" applyProtection="1">
      <alignment vertical="center"/>
      <protection/>
    </xf>
    <xf numFmtId="38" fontId="6" fillId="0" borderId="25" xfId="48" applyFont="1" applyFill="1" applyBorder="1" applyAlignment="1" applyProtection="1">
      <alignment vertical="center"/>
      <protection/>
    </xf>
    <xf numFmtId="38" fontId="6" fillId="0" borderId="26" xfId="48" applyFont="1" applyFill="1" applyBorder="1" applyAlignment="1" applyProtection="1">
      <alignment vertical="center"/>
      <protection/>
    </xf>
    <xf numFmtId="38" fontId="6" fillId="0" borderId="27" xfId="48" applyFont="1" applyFill="1" applyBorder="1" applyAlignment="1" applyProtection="1">
      <alignment vertical="center"/>
      <protection/>
    </xf>
    <xf numFmtId="38" fontId="6" fillId="0" borderId="10" xfId="48" applyFont="1" applyFill="1" applyBorder="1" applyAlignment="1" applyProtection="1">
      <alignment vertical="center"/>
      <protection/>
    </xf>
    <xf numFmtId="38" fontId="6" fillId="0" borderId="28" xfId="48" applyFont="1" applyFill="1" applyBorder="1" applyAlignment="1" applyProtection="1">
      <alignment vertical="center"/>
      <protection/>
    </xf>
    <xf numFmtId="38" fontId="6" fillId="0" borderId="29" xfId="48" applyFont="1" applyFill="1" applyBorder="1" applyAlignment="1" applyProtection="1">
      <alignment vertical="center"/>
      <protection/>
    </xf>
    <xf numFmtId="38" fontId="6" fillId="0" borderId="20" xfId="48" applyFont="1" applyFill="1" applyBorder="1" applyAlignment="1" applyProtection="1">
      <alignment vertical="center"/>
      <protection/>
    </xf>
    <xf numFmtId="38" fontId="6" fillId="0" borderId="16" xfId="48" applyFont="1" applyFill="1" applyBorder="1" applyAlignment="1" applyProtection="1">
      <alignment vertical="center"/>
      <protection/>
    </xf>
    <xf numFmtId="38" fontId="6" fillId="0" borderId="21" xfId="48" applyFont="1" applyFill="1" applyBorder="1" applyAlignment="1" applyProtection="1">
      <alignment vertical="center"/>
      <protection/>
    </xf>
    <xf numFmtId="38" fontId="6" fillId="0" borderId="22" xfId="48" applyFont="1" applyFill="1" applyBorder="1" applyAlignment="1" applyProtection="1">
      <alignment vertical="center"/>
      <protection/>
    </xf>
    <xf numFmtId="38" fontId="6" fillId="0" borderId="30" xfId="48" applyFont="1" applyFill="1" applyBorder="1" applyAlignment="1" applyProtection="1">
      <alignment vertical="center"/>
      <protection/>
    </xf>
    <xf numFmtId="38" fontId="6" fillId="0" borderId="31" xfId="48" applyFont="1" applyFill="1" applyBorder="1" applyAlignment="1" applyProtection="1">
      <alignment vertical="center"/>
      <protection/>
    </xf>
    <xf numFmtId="38" fontId="6" fillId="0" borderId="32" xfId="48" applyFont="1" applyFill="1" applyBorder="1" applyAlignment="1" applyProtection="1">
      <alignment vertical="center"/>
      <protection/>
    </xf>
    <xf numFmtId="38" fontId="6" fillId="0" borderId="33" xfId="48" applyFont="1" applyFill="1" applyBorder="1" applyAlignment="1" applyProtection="1">
      <alignment vertical="center"/>
      <protection/>
    </xf>
    <xf numFmtId="38" fontId="6" fillId="0" borderId="34" xfId="48" applyFont="1" applyFill="1" applyBorder="1" applyAlignment="1" applyProtection="1">
      <alignment vertical="center"/>
      <protection/>
    </xf>
    <xf numFmtId="38" fontId="9" fillId="33" borderId="10" xfId="48" applyFont="1" applyFill="1" applyBorder="1" applyAlignment="1" applyProtection="1">
      <alignment horizontal="center" vertical="center"/>
      <protection locked="0"/>
    </xf>
    <xf numFmtId="38" fontId="9" fillId="0" borderId="0" xfId="48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38" fontId="9" fillId="33" borderId="10" xfId="48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vertical="center" wrapText="1"/>
      <protection locked="0"/>
    </xf>
    <xf numFmtId="38" fontId="9" fillId="33" borderId="10" xfId="48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38" fontId="9" fillId="0" borderId="12" xfId="48" applyFont="1" applyFill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35" xfId="0" applyBorder="1" applyAlignment="1" applyProtection="1">
      <alignment vertical="center" textRotation="255" wrapText="1"/>
      <protection locked="0"/>
    </xf>
    <xf numFmtId="0" fontId="0" fillId="0" borderId="36" xfId="0" applyBorder="1" applyAlignment="1" applyProtection="1">
      <alignment vertical="center" textRotation="255" wrapText="1"/>
      <protection locked="0"/>
    </xf>
    <xf numFmtId="0" fontId="0" fillId="0" borderId="37" xfId="0" applyBorder="1" applyAlignment="1" applyProtection="1">
      <alignment vertical="center" textRotation="255" wrapText="1"/>
      <protection locked="0"/>
    </xf>
    <xf numFmtId="0" fontId="6" fillId="0" borderId="38" xfId="60" applyFont="1" applyFill="1" applyBorder="1" applyAlignment="1" applyProtection="1">
      <alignment vertical="center" wrapText="1"/>
      <protection locked="0"/>
    </xf>
    <xf numFmtId="0" fontId="6" fillId="0" borderId="39" xfId="60" applyFont="1" applyFill="1" applyBorder="1" applyAlignment="1" applyProtection="1">
      <alignment vertical="center" wrapText="1"/>
      <protection locked="0"/>
    </xf>
    <xf numFmtId="0" fontId="6" fillId="0" borderId="15" xfId="60" applyFont="1" applyFill="1" applyBorder="1" applyAlignment="1" applyProtection="1">
      <alignment vertical="center" wrapText="1"/>
      <protection locked="0"/>
    </xf>
    <xf numFmtId="0" fontId="6" fillId="0" borderId="40" xfId="60" applyFont="1" applyFill="1" applyBorder="1" applyAlignment="1" applyProtection="1">
      <alignment vertical="center" wrapText="1"/>
      <protection locked="0"/>
    </xf>
    <xf numFmtId="0" fontId="6" fillId="0" borderId="41" xfId="60" applyFont="1" applyBorder="1" applyAlignment="1" applyProtection="1">
      <alignment vertical="center" wrapText="1"/>
      <protection locked="0"/>
    </xf>
    <xf numFmtId="0" fontId="6" fillId="0" borderId="42" xfId="60" applyFont="1" applyBorder="1" applyAlignment="1" applyProtection="1">
      <alignment vertical="center" wrapText="1"/>
      <protection locked="0"/>
    </xf>
    <xf numFmtId="0" fontId="6" fillId="0" borderId="24" xfId="6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6" fillId="0" borderId="25" xfId="6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43" xfId="60" applyFont="1" applyBorder="1" applyAlignment="1" applyProtection="1">
      <alignment horizontal="center" vertical="center" wrapText="1"/>
      <protection locked="0"/>
    </xf>
    <xf numFmtId="0" fontId="6" fillId="0" borderId="31" xfId="60" applyFont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right" vertical="center"/>
      <protection locked="0"/>
    </xf>
    <xf numFmtId="0" fontId="6" fillId="0" borderId="26" xfId="6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/>
      <protection locked="0"/>
    </xf>
    <xf numFmtId="0" fontId="6" fillId="0" borderId="0" xfId="60" applyFont="1" applyAlignment="1" applyProtection="1">
      <alignment vertical="center" wrapText="1"/>
      <protection locked="0"/>
    </xf>
    <xf numFmtId="0" fontId="6" fillId="0" borderId="0" xfId="60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外国語長期（支払計画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8</xdr:row>
      <xdr:rowOff>85725</xdr:rowOff>
    </xdr:from>
    <xdr:to>
      <xdr:col>8</xdr:col>
      <xdr:colOff>2333625</xdr:colOff>
      <xdr:row>13</xdr:row>
      <xdr:rowOff>95250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581775" y="1752600"/>
          <a:ext cx="197167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経費区分毎の列の挿入は任意です。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列の挿入によって、ページが増えても構いません（以下同じ）</a:t>
          </a:r>
        </a:p>
      </xdr:txBody>
    </xdr:sp>
    <xdr:clientData/>
  </xdr:twoCellAnchor>
  <xdr:twoCellAnchor>
    <xdr:from>
      <xdr:col>8</xdr:col>
      <xdr:colOff>361950</xdr:colOff>
      <xdr:row>0</xdr:row>
      <xdr:rowOff>104775</xdr:rowOff>
    </xdr:from>
    <xdr:to>
      <xdr:col>8</xdr:col>
      <xdr:colOff>2343150</xdr:colOff>
      <xdr:row>7</xdr:row>
      <xdr:rowOff>142875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6581775" y="104775"/>
          <a:ext cx="1981200" cy="1533525"/>
        </a:xfrm>
        <a:prstGeom prst="rect">
          <a:avLst/>
        </a:prstGeom>
        <a:solidFill>
          <a:srgbClr val="F2DCDB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＜記入例＞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セキュリティの都合上、マクロは使用しないで下さい。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様式５別紙に金額を入力すれば、様式６の金額部分に反映されます。</a:t>
          </a:r>
        </a:p>
      </xdr:txBody>
    </xdr:sp>
    <xdr:clientData/>
  </xdr:twoCellAnchor>
  <xdr:twoCellAnchor>
    <xdr:from>
      <xdr:col>8</xdr:col>
      <xdr:colOff>95250</xdr:colOff>
      <xdr:row>5</xdr:row>
      <xdr:rowOff>47625</xdr:rowOff>
    </xdr:from>
    <xdr:to>
      <xdr:col>8</xdr:col>
      <xdr:colOff>342900</xdr:colOff>
      <xdr:row>9</xdr:row>
      <xdr:rowOff>152400</xdr:rowOff>
    </xdr:to>
    <xdr:sp>
      <xdr:nvSpPr>
        <xdr:cNvPr id="3" name="AutoShape 2"/>
        <xdr:cNvSpPr>
          <a:spLocks/>
        </xdr:cNvSpPr>
      </xdr:nvSpPr>
      <xdr:spPr>
        <a:xfrm>
          <a:off x="6315075" y="1200150"/>
          <a:ext cx="247650" cy="7905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95"/>
  <sheetViews>
    <sheetView tabSelected="1" view="pageBreakPreview" zoomScale="115" zoomScaleSheetLayoutView="115" workbookViewId="0" topLeftCell="A1">
      <selection activeCell="H8" sqref="H8"/>
    </sheetView>
  </sheetViews>
  <sheetFormatPr defaultColWidth="9.00390625" defaultRowHeight="21" customHeight="1"/>
  <cols>
    <col min="1" max="1" width="2.625" style="34" customWidth="1"/>
    <col min="2" max="2" width="1.875" style="34" customWidth="1"/>
    <col min="3" max="5" width="9.00390625" style="34" customWidth="1"/>
    <col min="6" max="6" width="13.125" style="34" customWidth="1"/>
    <col min="7" max="7" width="11.875" style="31" customWidth="1"/>
    <col min="8" max="8" width="25.125" style="51" bestFit="1" customWidth="1"/>
    <col min="9" max="9" width="9.00390625" style="33" customWidth="1"/>
    <col min="10" max="16384" width="9.00390625" style="34" customWidth="1"/>
  </cols>
  <sheetData>
    <row r="1" spans="1:8" ht="21" customHeight="1">
      <c r="A1" s="29" t="s">
        <v>30</v>
      </c>
      <c r="B1" s="30"/>
      <c r="C1" s="30"/>
      <c r="D1" s="30"/>
      <c r="E1" s="30"/>
      <c r="F1" s="30"/>
      <c r="H1" s="32" t="s">
        <v>28</v>
      </c>
    </row>
    <row r="2" spans="2:8" ht="21" customHeight="1">
      <c r="B2" s="114" t="s">
        <v>31</v>
      </c>
      <c r="C2" s="114"/>
      <c r="D2" s="114"/>
      <c r="E2" s="114"/>
      <c r="F2" s="114"/>
      <c r="H2" s="35"/>
    </row>
    <row r="4" spans="3:9" ht="6.75" customHeight="1">
      <c r="C4" s="36"/>
      <c r="D4" s="37"/>
      <c r="E4" s="37"/>
      <c r="F4" s="37"/>
      <c r="G4" s="38"/>
      <c r="H4" s="39"/>
      <c r="I4" s="40"/>
    </row>
    <row r="5" spans="3:9" ht="13.5">
      <c r="C5" s="113" t="s">
        <v>34</v>
      </c>
      <c r="D5" s="113"/>
      <c r="E5" s="113"/>
      <c r="F5" s="113"/>
      <c r="G5" s="108" t="s">
        <v>23</v>
      </c>
      <c r="H5" s="41" t="s">
        <v>4</v>
      </c>
      <c r="I5" s="42"/>
    </row>
    <row r="6" spans="3:9" ht="13.5">
      <c r="C6" s="112" t="s">
        <v>0</v>
      </c>
      <c r="D6" s="112"/>
      <c r="E6" s="112"/>
      <c r="F6" s="112"/>
      <c r="G6" s="53">
        <f>SUM(G7:G10)</f>
        <v>0</v>
      </c>
      <c r="H6" s="43"/>
      <c r="I6" s="44"/>
    </row>
    <row r="7" spans="3:9" ht="13.5">
      <c r="C7" s="111" t="s">
        <v>67</v>
      </c>
      <c r="D7" s="111"/>
      <c r="E7" s="111"/>
      <c r="F7" s="111"/>
      <c r="G7" s="50"/>
      <c r="H7" s="45"/>
      <c r="I7" s="44"/>
    </row>
    <row r="8" spans="3:9" ht="13.5">
      <c r="C8" s="111" t="s">
        <v>67</v>
      </c>
      <c r="D8" s="111"/>
      <c r="E8" s="111"/>
      <c r="F8" s="111"/>
      <c r="G8" s="50"/>
      <c r="H8" s="45"/>
      <c r="I8" s="44"/>
    </row>
    <row r="9" spans="3:9" ht="13.5">
      <c r="C9" s="111" t="s">
        <v>67</v>
      </c>
      <c r="D9" s="111"/>
      <c r="E9" s="111"/>
      <c r="F9" s="111"/>
      <c r="G9" s="50"/>
      <c r="H9" s="45"/>
      <c r="I9" s="44"/>
    </row>
    <row r="10" spans="3:9" ht="13.5">
      <c r="C10" s="111" t="s">
        <v>67</v>
      </c>
      <c r="D10" s="111"/>
      <c r="E10" s="111"/>
      <c r="F10" s="111"/>
      <c r="G10" s="50"/>
      <c r="H10" s="45"/>
      <c r="I10" s="44"/>
    </row>
    <row r="11" spans="3:9" ht="13.5">
      <c r="C11" s="112" t="s">
        <v>1</v>
      </c>
      <c r="D11" s="112"/>
      <c r="E11" s="112"/>
      <c r="F11" s="112"/>
      <c r="G11" s="53">
        <f>SUM(G12:G15)</f>
        <v>0</v>
      </c>
      <c r="H11" s="45"/>
      <c r="I11" s="44"/>
    </row>
    <row r="12" spans="3:9" ht="13.5">
      <c r="C12" s="111" t="s">
        <v>67</v>
      </c>
      <c r="D12" s="111"/>
      <c r="E12" s="111"/>
      <c r="F12" s="111"/>
      <c r="G12" s="50"/>
      <c r="H12" s="45"/>
      <c r="I12" s="44"/>
    </row>
    <row r="13" spans="3:9" ht="13.5">
      <c r="C13" s="111" t="s">
        <v>67</v>
      </c>
      <c r="D13" s="111"/>
      <c r="E13" s="111"/>
      <c r="F13" s="111"/>
      <c r="G13" s="50"/>
      <c r="H13" s="45"/>
      <c r="I13" s="44"/>
    </row>
    <row r="14" spans="3:9" ht="13.5">
      <c r="C14" s="111" t="s">
        <v>67</v>
      </c>
      <c r="D14" s="111"/>
      <c r="E14" s="111"/>
      <c r="F14" s="111"/>
      <c r="G14" s="50"/>
      <c r="H14" s="45"/>
      <c r="I14" s="44"/>
    </row>
    <row r="15" spans="3:9" ht="13.5">
      <c r="C15" s="111" t="s">
        <v>67</v>
      </c>
      <c r="D15" s="111"/>
      <c r="E15" s="111"/>
      <c r="F15" s="111"/>
      <c r="G15" s="50"/>
      <c r="H15" s="45"/>
      <c r="I15" s="44"/>
    </row>
    <row r="16" spans="3:9" ht="13.5">
      <c r="C16" s="112" t="s">
        <v>2</v>
      </c>
      <c r="D16" s="112"/>
      <c r="E16" s="112"/>
      <c r="F16" s="112"/>
      <c r="G16" s="53">
        <f>SUM(G17:G20)</f>
        <v>0</v>
      </c>
      <c r="H16" s="45"/>
      <c r="I16" s="44"/>
    </row>
    <row r="17" spans="3:9" ht="13.5">
      <c r="C17" s="111" t="s">
        <v>67</v>
      </c>
      <c r="D17" s="111"/>
      <c r="E17" s="111"/>
      <c r="F17" s="111"/>
      <c r="G17" s="50"/>
      <c r="H17" s="45"/>
      <c r="I17" s="44"/>
    </row>
    <row r="18" spans="3:9" ht="13.5">
      <c r="C18" s="111" t="s">
        <v>67</v>
      </c>
      <c r="D18" s="111"/>
      <c r="E18" s="111"/>
      <c r="F18" s="111"/>
      <c r="G18" s="50"/>
      <c r="H18" s="45"/>
      <c r="I18" s="44"/>
    </row>
    <row r="19" spans="3:9" ht="13.5">
      <c r="C19" s="111" t="s">
        <v>67</v>
      </c>
      <c r="D19" s="111"/>
      <c r="E19" s="111"/>
      <c r="F19" s="111"/>
      <c r="G19" s="50"/>
      <c r="H19" s="45"/>
      <c r="I19" s="44"/>
    </row>
    <row r="20" spans="3:9" ht="13.5">
      <c r="C20" s="111" t="s">
        <v>67</v>
      </c>
      <c r="D20" s="111"/>
      <c r="E20" s="111"/>
      <c r="F20" s="111"/>
      <c r="G20" s="50"/>
      <c r="H20" s="45"/>
      <c r="I20" s="44"/>
    </row>
    <row r="21" spans="3:9" ht="13.5">
      <c r="C21" s="112" t="s">
        <v>3</v>
      </c>
      <c r="D21" s="112"/>
      <c r="E21" s="112"/>
      <c r="F21" s="112"/>
      <c r="G21" s="53">
        <f>SUM(G22:G25)</f>
        <v>0</v>
      </c>
      <c r="H21" s="45"/>
      <c r="I21" s="44"/>
    </row>
    <row r="22" spans="3:9" ht="13.5">
      <c r="C22" s="111" t="s">
        <v>67</v>
      </c>
      <c r="D22" s="111"/>
      <c r="E22" s="111"/>
      <c r="F22" s="111"/>
      <c r="G22" s="50"/>
      <c r="H22" s="45"/>
      <c r="I22" s="44"/>
    </row>
    <row r="23" spans="3:9" ht="13.5">
      <c r="C23" s="111" t="s">
        <v>67</v>
      </c>
      <c r="D23" s="111"/>
      <c r="E23" s="111"/>
      <c r="F23" s="111"/>
      <c r="G23" s="50"/>
      <c r="H23" s="45"/>
      <c r="I23" s="44"/>
    </row>
    <row r="24" spans="3:9" ht="13.5">
      <c r="C24" s="111" t="s">
        <v>67</v>
      </c>
      <c r="D24" s="111"/>
      <c r="E24" s="111"/>
      <c r="F24" s="111"/>
      <c r="G24" s="50"/>
      <c r="H24" s="45"/>
      <c r="I24" s="44"/>
    </row>
    <row r="25" spans="3:9" ht="13.5">
      <c r="C25" s="111" t="s">
        <v>67</v>
      </c>
      <c r="D25" s="111"/>
      <c r="E25" s="111"/>
      <c r="F25" s="111"/>
      <c r="G25" s="50"/>
      <c r="H25" s="45"/>
      <c r="I25" s="44"/>
    </row>
    <row r="26" spans="3:9" ht="13.5">
      <c r="C26" s="112" t="s">
        <v>33</v>
      </c>
      <c r="D26" s="112"/>
      <c r="E26" s="112"/>
      <c r="F26" s="112"/>
      <c r="G26" s="53">
        <f>物品費22+旅費22+謝金・人件費等22+その他22</f>
        <v>0</v>
      </c>
      <c r="H26" s="45"/>
      <c r="I26" s="44"/>
    </row>
    <row r="27" spans="3:9" ht="13.5">
      <c r="C27" s="46"/>
      <c r="D27" s="46"/>
      <c r="E27" s="46"/>
      <c r="F27" s="47"/>
      <c r="G27" s="48"/>
      <c r="H27" s="49"/>
      <c r="I27" s="40"/>
    </row>
    <row r="28" spans="3:9" ht="13.5" customHeight="1">
      <c r="C28" s="113" t="s">
        <v>35</v>
      </c>
      <c r="D28" s="113"/>
      <c r="E28" s="113"/>
      <c r="F28" s="113"/>
      <c r="G28" s="102" t="s">
        <v>23</v>
      </c>
      <c r="H28" s="41" t="s">
        <v>65</v>
      </c>
      <c r="I28" s="42"/>
    </row>
    <row r="29" spans="3:9" ht="13.5">
      <c r="C29" s="112" t="s">
        <v>0</v>
      </c>
      <c r="D29" s="112"/>
      <c r="E29" s="112"/>
      <c r="F29" s="112"/>
      <c r="G29" s="53">
        <f>SUM(G30:G33)</f>
        <v>0</v>
      </c>
      <c r="H29" s="45"/>
      <c r="I29" s="44"/>
    </row>
    <row r="30" spans="3:9" ht="13.5">
      <c r="C30" s="111" t="s">
        <v>67</v>
      </c>
      <c r="D30" s="111"/>
      <c r="E30" s="111"/>
      <c r="F30" s="111"/>
      <c r="G30" s="50"/>
      <c r="H30" s="107"/>
      <c r="I30" s="44"/>
    </row>
    <row r="31" spans="3:9" ht="13.5">
      <c r="C31" s="111" t="s">
        <v>67</v>
      </c>
      <c r="D31" s="111"/>
      <c r="E31" s="111"/>
      <c r="F31" s="111"/>
      <c r="G31" s="50"/>
      <c r="H31" s="45"/>
      <c r="I31" s="44"/>
    </row>
    <row r="32" spans="3:9" ht="13.5">
      <c r="C32" s="111" t="s">
        <v>67</v>
      </c>
      <c r="D32" s="111"/>
      <c r="E32" s="111"/>
      <c r="F32" s="111"/>
      <c r="G32" s="50"/>
      <c r="H32" s="45"/>
      <c r="I32" s="44"/>
    </row>
    <row r="33" spans="3:9" ht="13.5">
      <c r="C33" s="111" t="s">
        <v>67</v>
      </c>
      <c r="D33" s="111"/>
      <c r="E33" s="111"/>
      <c r="F33" s="111"/>
      <c r="G33" s="50"/>
      <c r="H33" s="45"/>
      <c r="I33" s="44"/>
    </row>
    <row r="34" spans="3:9" ht="13.5">
      <c r="C34" s="112" t="s">
        <v>1</v>
      </c>
      <c r="D34" s="112"/>
      <c r="E34" s="112"/>
      <c r="F34" s="112"/>
      <c r="G34" s="53">
        <f>SUM(G35:G38)</f>
        <v>0</v>
      </c>
      <c r="H34" s="45"/>
      <c r="I34" s="44"/>
    </row>
    <row r="35" spans="3:9" ht="13.5">
      <c r="C35" s="111" t="s">
        <v>67</v>
      </c>
      <c r="D35" s="111"/>
      <c r="E35" s="111"/>
      <c r="F35" s="111"/>
      <c r="G35" s="50"/>
      <c r="H35" s="45"/>
      <c r="I35" s="44"/>
    </row>
    <row r="36" spans="3:9" ht="13.5">
      <c r="C36" s="111" t="s">
        <v>67</v>
      </c>
      <c r="D36" s="111"/>
      <c r="E36" s="111"/>
      <c r="F36" s="111"/>
      <c r="G36" s="50"/>
      <c r="H36" s="45"/>
      <c r="I36" s="44"/>
    </row>
    <row r="37" spans="3:9" ht="13.5">
      <c r="C37" s="111" t="s">
        <v>67</v>
      </c>
      <c r="D37" s="111"/>
      <c r="E37" s="111"/>
      <c r="F37" s="111"/>
      <c r="G37" s="50"/>
      <c r="H37" s="45"/>
      <c r="I37" s="44"/>
    </row>
    <row r="38" spans="3:9" ht="13.5">
      <c r="C38" s="111" t="s">
        <v>67</v>
      </c>
      <c r="D38" s="111"/>
      <c r="E38" s="111"/>
      <c r="F38" s="111"/>
      <c r="G38" s="50"/>
      <c r="H38" s="45"/>
      <c r="I38" s="44"/>
    </row>
    <row r="39" spans="3:9" ht="13.5">
      <c r="C39" s="112" t="s">
        <v>2</v>
      </c>
      <c r="D39" s="112"/>
      <c r="E39" s="112"/>
      <c r="F39" s="112"/>
      <c r="G39" s="53">
        <f>SUM(G40:G43)</f>
        <v>0</v>
      </c>
      <c r="H39" s="45"/>
      <c r="I39" s="44"/>
    </row>
    <row r="40" spans="3:9" ht="13.5">
      <c r="C40" s="111" t="s">
        <v>67</v>
      </c>
      <c r="D40" s="111"/>
      <c r="E40" s="111"/>
      <c r="F40" s="111"/>
      <c r="G40" s="50"/>
      <c r="H40" s="45"/>
      <c r="I40" s="44"/>
    </row>
    <row r="41" spans="3:9" ht="13.5">
      <c r="C41" s="111" t="s">
        <v>67</v>
      </c>
      <c r="D41" s="111"/>
      <c r="E41" s="111"/>
      <c r="F41" s="111"/>
      <c r="G41" s="50"/>
      <c r="H41" s="45"/>
      <c r="I41" s="44"/>
    </row>
    <row r="42" spans="3:9" ht="13.5">
      <c r="C42" s="111" t="s">
        <v>67</v>
      </c>
      <c r="D42" s="111"/>
      <c r="E42" s="111"/>
      <c r="F42" s="111"/>
      <c r="G42" s="50"/>
      <c r="H42" s="45"/>
      <c r="I42" s="44"/>
    </row>
    <row r="43" spans="3:9" ht="13.5">
      <c r="C43" s="111" t="s">
        <v>67</v>
      </c>
      <c r="D43" s="111"/>
      <c r="E43" s="111"/>
      <c r="F43" s="111"/>
      <c r="G43" s="50"/>
      <c r="H43" s="45"/>
      <c r="I43" s="44"/>
    </row>
    <row r="44" spans="3:9" ht="13.5">
      <c r="C44" s="112" t="s">
        <v>3</v>
      </c>
      <c r="D44" s="112"/>
      <c r="E44" s="112"/>
      <c r="F44" s="112"/>
      <c r="G44" s="53">
        <f>SUM(G45:G48)</f>
        <v>0</v>
      </c>
      <c r="H44" s="45"/>
      <c r="I44" s="44"/>
    </row>
    <row r="45" spans="3:9" ht="13.5">
      <c r="C45" s="111" t="s">
        <v>67</v>
      </c>
      <c r="D45" s="111"/>
      <c r="E45" s="111"/>
      <c r="F45" s="111"/>
      <c r="G45" s="50"/>
      <c r="H45" s="45"/>
      <c r="I45" s="44"/>
    </row>
    <row r="46" spans="3:9" ht="13.5">
      <c r="C46" s="111" t="s">
        <v>67</v>
      </c>
      <c r="D46" s="111"/>
      <c r="E46" s="111"/>
      <c r="F46" s="111"/>
      <c r="G46" s="50"/>
      <c r="H46" s="45"/>
      <c r="I46" s="44"/>
    </row>
    <row r="47" spans="3:9" ht="13.5">
      <c r="C47" s="111" t="s">
        <v>67</v>
      </c>
      <c r="D47" s="111"/>
      <c r="E47" s="111"/>
      <c r="F47" s="111"/>
      <c r="G47" s="50"/>
      <c r="H47" s="45"/>
      <c r="I47" s="44"/>
    </row>
    <row r="48" spans="3:9" ht="13.5">
      <c r="C48" s="111" t="s">
        <v>67</v>
      </c>
      <c r="D48" s="111"/>
      <c r="E48" s="111"/>
      <c r="F48" s="111"/>
      <c r="G48" s="50"/>
      <c r="H48" s="45"/>
      <c r="I48" s="44"/>
    </row>
    <row r="49" spans="3:9" ht="13.5">
      <c r="C49" s="112" t="s">
        <v>36</v>
      </c>
      <c r="D49" s="112"/>
      <c r="E49" s="112"/>
      <c r="F49" s="112"/>
      <c r="G49" s="53">
        <f>物品費23+旅費23+謝金･人件費等23+その他23</f>
        <v>0</v>
      </c>
      <c r="H49" s="45"/>
      <c r="I49" s="44"/>
    </row>
    <row r="50" spans="3:9" ht="13.5">
      <c r="C50" s="105"/>
      <c r="D50" s="105"/>
      <c r="E50" s="105"/>
      <c r="F50" s="105"/>
      <c r="G50" s="103"/>
      <c r="H50" s="104"/>
      <c r="I50" s="44"/>
    </row>
    <row r="51" spans="3:9" ht="13.5" customHeight="1">
      <c r="C51" s="113" t="s">
        <v>6</v>
      </c>
      <c r="D51" s="113"/>
      <c r="E51" s="113"/>
      <c r="F51" s="113"/>
      <c r="G51" s="102" t="s">
        <v>23</v>
      </c>
      <c r="H51" s="41" t="s">
        <v>65</v>
      </c>
      <c r="I51" s="42"/>
    </row>
    <row r="52" spans="3:9" ht="13.5">
      <c r="C52" s="112" t="s">
        <v>0</v>
      </c>
      <c r="D52" s="112"/>
      <c r="E52" s="112"/>
      <c r="F52" s="112"/>
      <c r="G52" s="53">
        <f>SUM(G53:G56)</f>
        <v>0</v>
      </c>
      <c r="H52" s="45"/>
      <c r="I52" s="44"/>
    </row>
    <row r="53" spans="3:9" ht="13.5">
      <c r="C53" s="111" t="s">
        <v>67</v>
      </c>
      <c r="D53" s="111"/>
      <c r="E53" s="111"/>
      <c r="F53" s="111"/>
      <c r="G53" s="50"/>
      <c r="H53" s="45"/>
      <c r="I53" s="44"/>
    </row>
    <row r="54" spans="3:9" ht="13.5">
      <c r="C54" s="111" t="s">
        <v>67</v>
      </c>
      <c r="D54" s="111"/>
      <c r="E54" s="111"/>
      <c r="F54" s="111"/>
      <c r="G54" s="50"/>
      <c r="H54" s="45"/>
      <c r="I54" s="44"/>
    </row>
    <row r="55" spans="3:9" ht="13.5">
      <c r="C55" s="111" t="s">
        <v>67</v>
      </c>
      <c r="D55" s="111"/>
      <c r="E55" s="111"/>
      <c r="F55" s="111"/>
      <c r="G55" s="50"/>
      <c r="H55" s="45"/>
      <c r="I55" s="44"/>
    </row>
    <row r="56" spans="3:9" ht="13.5">
      <c r="C56" s="111" t="s">
        <v>67</v>
      </c>
      <c r="D56" s="111"/>
      <c r="E56" s="111"/>
      <c r="F56" s="111"/>
      <c r="G56" s="50"/>
      <c r="H56" s="45"/>
      <c r="I56" s="44"/>
    </row>
    <row r="57" spans="3:9" ht="13.5">
      <c r="C57" s="112" t="s">
        <v>1</v>
      </c>
      <c r="D57" s="112"/>
      <c r="E57" s="112"/>
      <c r="F57" s="112"/>
      <c r="G57" s="53">
        <f>SUM(G58:G61)</f>
        <v>0</v>
      </c>
      <c r="H57" s="45"/>
      <c r="I57" s="44"/>
    </row>
    <row r="58" spans="3:9" ht="13.5">
      <c r="C58" s="111" t="s">
        <v>67</v>
      </c>
      <c r="D58" s="111"/>
      <c r="E58" s="111"/>
      <c r="F58" s="111"/>
      <c r="G58" s="50"/>
      <c r="H58" s="45"/>
      <c r="I58" s="44"/>
    </row>
    <row r="59" spans="3:9" ht="13.5">
      <c r="C59" s="111" t="s">
        <v>67</v>
      </c>
      <c r="D59" s="111"/>
      <c r="E59" s="111"/>
      <c r="F59" s="111"/>
      <c r="G59" s="50"/>
      <c r="H59" s="45"/>
      <c r="I59" s="44"/>
    </row>
    <row r="60" spans="3:9" ht="13.5">
      <c r="C60" s="111" t="s">
        <v>67</v>
      </c>
      <c r="D60" s="111"/>
      <c r="E60" s="111"/>
      <c r="F60" s="111"/>
      <c r="G60" s="50"/>
      <c r="H60" s="45"/>
      <c r="I60" s="44"/>
    </row>
    <row r="61" spans="3:9" ht="13.5">
      <c r="C61" s="111" t="s">
        <v>67</v>
      </c>
      <c r="D61" s="111"/>
      <c r="E61" s="111"/>
      <c r="F61" s="111"/>
      <c r="G61" s="50"/>
      <c r="H61" s="45"/>
      <c r="I61" s="44"/>
    </row>
    <row r="62" spans="3:9" ht="13.5">
      <c r="C62" s="112" t="s">
        <v>2</v>
      </c>
      <c r="D62" s="112"/>
      <c r="E62" s="112"/>
      <c r="F62" s="112"/>
      <c r="G62" s="53">
        <f>SUM(G63:G66)</f>
        <v>0</v>
      </c>
      <c r="H62" s="45"/>
      <c r="I62" s="44"/>
    </row>
    <row r="63" spans="3:9" ht="13.5">
      <c r="C63" s="111" t="s">
        <v>67</v>
      </c>
      <c r="D63" s="111"/>
      <c r="E63" s="111"/>
      <c r="F63" s="111"/>
      <c r="G63" s="50"/>
      <c r="H63" s="45"/>
      <c r="I63" s="44"/>
    </row>
    <row r="64" spans="3:9" ht="13.5">
      <c r="C64" s="111" t="s">
        <v>67</v>
      </c>
      <c r="D64" s="111"/>
      <c r="E64" s="111"/>
      <c r="F64" s="111"/>
      <c r="G64" s="50"/>
      <c r="H64" s="45"/>
      <c r="I64" s="44"/>
    </row>
    <row r="65" spans="3:9" ht="13.5">
      <c r="C65" s="111" t="s">
        <v>67</v>
      </c>
      <c r="D65" s="111"/>
      <c r="E65" s="111"/>
      <c r="F65" s="111"/>
      <c r="G65" s="50"/>
      <c r="H65" s="45"/>
      <c r="I65" s="44"/>
    </row>
    <row r="66" spans="3:9" ht="13.5">
      <c r="C66" s="111" t="s">
        <v>67</v>
      </c>
      <c r="D66" s="111"/>
      <c r="E66" s="111"/>
      <c r="F66" s="111"/>
      <c r="G66" s="50"/>
      <c r="H66" s="45"/>
      <c r="I66" s="44"/>
    </row>
    <row r="67" spans="3:9" ht="13.5">
      <c r="C67" s="112" t="s">
        <v>3</v>
      </c>
      <c r="D67" s="112"/>
      <c r="E67" s="112"/>
      <c r="F67" s="112"/>
      <c r="G67" s="53">
        <f>SUM(G68:G71)</f>
        <v>0</v>
      </c>
      <c r="H67" s="45"/>
      <c r="I67" s="44"/>
    </row>
    <row r="68" spans="3:9" ht="13.5">
      <c r="C68" s="111" t="s">
        <v>67</v>
      </c>
      <c r="D68" s="111"/>
      <c r="E68" s="111"/>
      <c r="F68" s="111"/>
      <c r="G68" s="50"/>
      <c r="H68" s="45"/>
      <c r="I68" s="44"/>
    </row>
    <row r="69" spans="3:9" ht="13.5">
      <c r="C69" s="111" t="s">
        <v>67</v>
      </c>
      <c r="D69" s="111"/>
      <c r="E69" s="111"/>
      <c r="F69" s="111"/>
      <c r="G69" s="50"/>
      <c r="H69" s="45"/>
      <c r="I69" s="44"/>
    </row>
    <row r="70" spans="3:9" ht="13.5">
      <c r="C70" s="111" t="s">
        <v>67</v>
      </c>
      <c r="D70" s="111"/>
      <c r="E70" s="111"/>
      <c r="F70" s="111"/>
      <c r="G70" s="50"/>
      <c r="H70" s="45"/>
      <c r="I70" s="44"/>
    </row>
    <row r="71" spans="3:9" ht="13.5">
      <c r="C71" s="111" t="s">
        <v>67</v>
      </c>
      <c r="D71" s="111"/>
      <c r="E71" s="111"/>
      <c r="F71" s="111"/>
      <c r="G71" s="50"/>
      <c r="H71" s="45"/>
      <c r="I71" s="44"/>
    </row>
    <row r="72" spans="3:9" ht="13.5">
      <c r="C72" s="112" t="s">
        <v>7</v>
      </c>
      <c r="D72" s="112"/>
      <c r="E72" s="112"/>
      <c r="F72" s="112"/>
      <c r="G72" s="53">
        <f>物品費24+旅費24+謝金・人件費等24+その他24</f>
        <v>0</v>
      </c>
      <c r="H72" s="45"/>
      <c r="I72" s="44"/>
    </row>
    <row r="73" spans="3:9" ht="13.5">
      <c r="C73" s="47"/>
      <c r="D73" s="47"/>
      <c r="E73" s="47"/>
      <c r="F73" s="47"/>
      <c r="G73" s="48"/>
      <c r="H73" s="49"/>
      <c r="I73" s="40"/>
    </row>
    <row r="74" spans="3:9" ht="13.5" customHeight="1">
      <c r="C74" s="113" t="s">
        <v>8</v>
      </c>
      <c r="D74" s="113"/>
      <c r="E74" s="113"/>
      <c r="F74" s="113"/>
      <c r="G74" s="102" t="s">
        <v>24</v>
      </c>
      <c r="H74" s="41" t="s">
        <v>65</v>
      </c>
      <c r="I74" s="42"/>
    </row>
    <row r="75" spans="3:9" ht="13.5">
      <c r="C75" s="112" t="s">
        <v>0</v>
      </c>
      <c r="D75" s="112"/>
      <c r="E75" s="112"/>
      <c r="F75" s="112"/>
      <c r="G75" s="53">
        <f>SUM(G76:G79)</f>
        <v>0</v>
      </c>
      <c r="H75" s="45"/>
      <c r="I75" s="44"/>
    </row>
    <row r="76" spans="3:9" ht="13.5">
      <c r="C76" s="111" t="s">
        <v>67</v>
      </c>
      <c r="D76" s="111"/>
      <c r="E76" s="111"/>
      <c r="F76" s="111"/>
      <c r="G76" s="50"/>
      <c r="H76" s="45"/>
      <c r="I76" s="44"/>
    </row>
    <row r="77" spans="3:9" ht="13.5">
      <c r="C77" s="111" t="s">
        <v>67</v>
      </c>
      <c r="D77" s="111"/>
      <c r="E77" s="111"/>
      <c r="F77" s="111"/>
      <c r="G77" s="50"/>
      <c r="H77" s="45"/>
      <c r="I77" s="44"/>
    </row>
    <row r="78" spans="3:9" ht="13.5">
      <c r="C78" s="111" t="s">
        <v>67</v>
      </c>
      <c r="D78" s="111"/>
      <c r="E78" s="111"/>
      <c r="F78" s="111"/>
      <c r="G78" s="50"/>
      <c r="H78" s="52"/>
      <c r="I78" s="44"/>
    </row>
    <row r="79" spans="3:9" ht="13.5">
      <c r="C79" s="111" t="s">
        <v>67</v>
      </c>
      <c r="D79" s="111"/>
      <c r="E79" s="111"/>
      <c r="F79" s="111"/>
      <c r="G79" s="50"/>
      <c r="H79" s="45"/>
      <c r="I79" s="44"/>
    </row>
    <row r="80" spans="3:9" ht="13.5">
      <c r="C80" s="112" t="s">
        <v>1</v>
      </c>
      <c r="D80" s="112"/>
      <c r="E80" s="112"/>
      <c r="F80" s="112"/>
      <c r="G80" s="53">
        <f>SUM(G81:G84)</f>
        <v>0</v>
      </c>
      <c r="H80" s="45"/>
      <c r="I80" s="44"/>
    </row>
    <row r="81" spans="3:9" ht="13.5">
      <c r="C81" s="111" t="s">
        <v>67</v>
      </c>
      <c r="D81" s="111"/>
      <c r="E81" s="111"/>
      <c r="F81" s="111"/>
      <c r="G81" s="50"/>
      <c r="H81" s="45"/>
      <c r="I81" s="44"/>
    </row>
    <row r="82" spans="3:9" ht="13.5">
      <c r="C82" s="111" t="s">
        <v>67</v>
      </c>
      <c r="D82" s="111"/>
      <c r="E82" s="111"/>
      <c r="F82" s="111"/>
      <c r="G82" s="50"/>
      <c r="H82" s="45"/>
      <c r="I82" s="44"/>
    </row>
    <row r="83" spans="3:9" ht="13.5">
      <c r="C83" s="111" t="s">
        <v>67</v>
      </c>
      <c r="D83" s="111"/>
      <c r="E83" s="111"/>
      <c r="F83" s="111"/>
      <c r="G83" s="50"/>
      <c r="H83" s="45"/>
      <c r="I83" s="44"/>
    </row>
    <row r="84" spans="3:9" ht="13.5">
      <c r="C84" s="111" t="s">
        <v>67</v>
      </c>
      <c r="D84" s="111"/>
      <c r="E84" s="111"/>
      <c r="F84" s="111"/>
      <c r="G84" s="50"/>
      <c r="H84" s="45"/>
      <c r="I84" s="44"/>
    </row>
    <row r="85" spans="3:9" ht="13.5">
      <c r="C85" s="112" t="s">
        <v>2</v>
      </c>
      <c r="D85" s="112"/>
      <c r="E85" s="112"/>
      <c r="F85" s="112"/>
      <c r="G85" s="53">
        <f>SUM(G86:G89)</f>
        <v>0</v>
      </c>
      <c r="H85" s="45"/>
      <c r="I85" s="44"/>
    </row>
    <row r="86" spans="3:9" ht="13.5">
      <c r="C86" s="111" t="s">
        <v>67</v>
      </c>
      <c r="D86" s="111"/>
      <c r="E86" s="111"/>
      <c r="F86" s="111"/>
      <c r="G86" s="50"/>
      <c r="H86" s="45"/>
      <c r="I86" s="44"/>
    </row>
    <row r="87" spans="3:9" ht="13.5">
      <c r="C87" s="111" t="s">
        <v>67</v>
      </c>
      <c r="D87" s="111"/>
      <c r="E87" s="111"/>
      <c r="F87" s="111"/>
      <c r="G87" s="50"/>
      <c r="H87" s="45"/>
      <c r="I87" s="44"/>
    </row>
    <row r="88" spans="3:9" ht="13.5">
      <c r="C88" s="111" t="s">
        <v>67</v>
      </c>
      <c r="D88" s="111"/>
      <c r="E88" s="111"/>
      <c r="F88" s="111"/>
      <c r="G88" s="50"/>
      <c r="H88" s="45"/>
      <c r="I88" s="44"/>
    </row>
    <row r="89" spans="3:9" ht="13.5">
      <c r="C89" s="111" t="s">
        <v>67</v>
      </c>
      <c r="D89" s="111"/>
      <c r="E89" s="111"/>
      <c r="F89" s="111"/>
      <c r="G89" s="50"/>
      <c r="H89" s="45"/>
      <c r="I89" s="44"/>
    </row>
    <row r="90" spans="3:9" ht="13.5">
      <c r="C90" s="112" t="s">
        <v>3</v>
      </c>
      <c r="D90" s="112"/>
      <c r="E90" s="112"/>
      <c r="F90" s="112"/>
      <c r="G90" s="53">
        <f>SUM(G91:G94)</f>
        <v>0</v>
      </c>
      <c r="H90" s="45"/>
      <c r="I90" s="44"/>
    </row>
    <row r="91" spans="3:9" ht="13.5">
      <c r="C91" s="111" t="s">
        <v>67</v>
      </c>
      <c r="D91" s="111"/>
      <c r="E91" s="111"/>
      <c r="F91" s="111"/>
      <c r="G91" s="50"/>
      <c r="H91" s="45"/>
      <c r="I91" s="44"/>
    </row>
    <row r="92" spans="3:9" ht="13.5">
      <c r="C92" s="111" t="s">
        <v>67</v>
      </c>
      <c r="D92" s="111"/>
      <c r="E92" s="111"/>
      <c r="F92" s="111"/>
      <c r="G92" s="50"/>
      <c r="H92" s="45"/>
      <c r="I92" s="44"/>
    </row>
    <row r="93" spans="3:9" ht="13.5">
      <c r="C93" s="111" t="s">
        <v>67</v>
      </c>
      <c r="D93" s="111"/>
      <c r="E93" s="111"/>
      <c r="F93" s="111"/>
      <c r="G93" s="50"/>
      <c r="H93" s="45"/>
      <c r="I93" s="44"/>
    </row>
    <row r="94" spans="3:9" ht="13.5">
      <c r="C94" s="111" t="s">
        <v>67</v>
      </c>
      <c r="D94" s="111"/>
      <c r="E94" s="111"/>
      <c r="F94" s="111"/>
      <c r="G94" s="50"/>
      <c r="H94" s="45"/>
      <c r="I94" s="44"/>
    </row>
    <row r="95" spans="3:8" ht="13.5">
      <c r="C95" s="112" t="s">
        <v>9</v>
      </c>
      <c r="D95" s="112"/>
      <c r="E95" s="112"/>
      <c r="F95" s="112"/>
      <c r="G95" s="53">
        <f>物品費25+旅費25+謝金・人件費等25+その他25</f>
        <v>0</v>
      </c>
      <c r="H95" s="45"/>
    </row>
    <row r="96" ht="9.75" customHeight="1"/>
  </sheetData>
  <sheetProtection formatCells="0" formatColumns="0" formatRows="0" insertColumns="0" insertRows="0" insertHyperlinks="0" deleteColumns="0" deleteRows="0" sort="0" autoFilter="0" pivotTables="0"/>
  <mergeCells count="89">
    <mergeCell ref="C45:F45"/>
    <mergeCell ref="C46:F46"/>
    <mergeCell ref="C47:F47"/>
    <mergeCell ref="C48:F48"/>
    <mergeCell ref="C49:F49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94:F94"/>
    <mergeCell ref="C91:F91"/>
    <mergeCell ref="C92:F92"/>
    <mergeCell ref="B2:F2"/>
    <mergeCell ref="C93:F93"/>
    <mergeCell ref="C89:F89"/>
    <mergeCell ref="C90:F90"/>
    <mergeCell ref="C28:F28"/>
    <mergeCell ref="C29:F29"/>
    <mergeCell ref="C30:F30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C72:F72"/>
    <mergeCell ref="C70:F70"/>
    <mergeCell ref="C71:F71"/>
    <mergeCell ref="C74:F74"/>
    <mergeCell ref="C75:F75"/>
    <mergeCell ref="C76:F76"/>
    <mergeCell ref="C64:F64"/>
    <mergeCell ref="C65:F65"/>
    <mergeCell ref="C66:F66"/>
    <mergeCell ref="C67:F67"/>
    <mergeCell ref="C68:F68"/>
    <mergeCell ref="C69:F69"/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5:F5"/>
    <mergeCell ref="C6:F6"/>
    <mergeCell ref="C26:F26"/>
    <mergeCell ref="C51:F51"/>
    <mergeCell ref="C14:F14"/>
    <mergeCell ref="C18:F18"/>
    <mergeCell ref="C19:F19"/>
    <mergeCell ref="C21:F21"/>
    <mergeCell ref="C31:F31"/>
    <mergeCell ref="C32:F32"/>
    <mergeCell ref="C17:F17"/>
    <mergeCell ref="C25:F25"/>
    <mergeCell ref="C20:F20"/>
    <mergeCell ref="C24:F24"/>
    <mergeCell ref="C23:F23"/>
    <mergeCell ref="C22:F22"/>
    <mergeCell ref="C9:F9"/>
    <mergeCell ref="C95:F95"/>
    <mergeCell ref="C7:F7"/>
    <mergeCell ref="C8:F8"/>
    <mergeCell ref="C10:F10"/>
    <mergeCell ref="C11:F11"/>
    <mergeCell ref="C15:F15"/>
    <mergeCell ref="C12:F12"/>
    <mergeCell ref="C13:F13"/>
    <mergeCell ref="C16:F16"/>
  </mergeCells>
  <printOptions/>
  <pageMargins left="0.7874015748031497" right="0.7874015748031497" top="0.984251968503937" bottom="0.984251968503937" header="0.5118110236220472" footer="0.5118110236220472"/>
  <pageSetup blackAndWhite="1" cellComments="asDisplayed" horizontalDpi="200" verticalDpi="200" orientation="portrait" paperSize="9" r:id="rId1"/>
  <rowBreaks count="1" manualBreakCount="1">
    <brk id="5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95"/>
  <sheetViews>
    <sheetView view="pageBreakPreview" zoomScale="115" zoomScaleSheetLayoutView="115" workbookViewId="0" topLeftCell="A26">
      <selection activeCell="I39" sqref="I39"/>
    </sheetView>
  </sheetViews>
  <sheetFormatPr defaultColWidth="9.00390625" defaultRowHeight="21" customHeight="1"/>
  <cols>
    <col min="1" max="1" width="2.625" style="1" customWidth="1"/>
    <col min="2" max="2" width="1.875" style="1" customWidth="1"/>
    <col min="3" max="5" width="9.00390625" style="1" customWidth="1"/>
    <col min="6" max="6" width="13.125" style="1" customWidth="1"/>
    <col min="7" max="7" width="11.875" style="14" customWidth="1"/>
    <col min="8" max="8" width="25.125" style="15" bestFit="1" customWidth="1"/>
    <col min="9" max="9" width="33.50390625" style="1" customWidth="1"/>
    <col min="10" max="10" width="9.00390625" style="3" customWidth="1"/>
    <col min="11" max="16384" width="9.00390625" style="1" customWidth="1"/>
  </cols>
  <sheetData>
    <row r="1" spans="1:8" ht="21" customHeight="1">
      <c r="A1" s="21" t="s">
        <v>30</v>
      </c>
      <c r="B1" s="19"/>
      <c r="C1" s="19"/>
      <c r="D1" s="19"/>
      <c r="E1" s="19"/>
      <c r="F1" s="19"/>
      <c r="H1" s="28" t="s">
        <v>39</v>
      </c>
    </row>
    <row r="2" spans="2:8" ht="21" customHeight="1">
      <c r="B2" s="119" t="s">
        <v>31</v>
      </c>
      <c r="C2" s="119"/>
      <c r="D2" s="119"/>
      <c r="E2" s="119"/>
      <c r="F2" s="119"/>
      <c r="H2" s="20"/>
    </row>
    <row r="4" spans="3:10" ht="6.75" customHeight="1">
      <c r="C4" s="2"/>
      <c r="D4" s="7"/>
      <c r="E4" s="7"/>
      <c r="F4" s="7"/>
      <c r="G4" s="11"/>
      <c r="H4" s="12"/>
      <c r="I4" s="4"/>
      <c r="J4" s="4"/>
    </row>
    <row r="5" spans="3:10" ht="21" customHeight="1">
      <c r="C5" s="120" t="s">
        <v>34</v>
      </c>
      <c r="D5" s="120"/>
      <c r="E5" s="120"/>
      <c r="F5" s="120"/>
      <c r="G5" s="22" t="s">
        <v>38</v>
      </c>
      <c r="H5" s="23" t="s">
        <v>4</v>
      </c>
      <c r="I5" s="5"/>
      <c r="J5" s="5"/>
    </row>
    <row r="6" spans="3:10" ht="13.5">
      <c r="C6" s="116" t="s">
        <v>0</v>
      </c>
      <c r="D6" s="116"/>
      <c r="E6" s="116"/>
      <c r="F6" s="116"/>
      <c r="G6" s="27">
        <f>SUM(G7:G10)</f>
        <v>7100000</v>
      </c>
      <c r="H6" s="10"/>
      <c r="I6" s="6"/>
      <c r="J6" s="6"/>
    </row>
    <row r="7" spans="3:10" ht="13.5" customHeight="1">
      <c r="C7" s="115" t="s">
        <v>40</v>
      </c>
      <c r="D7" s="115"/>
      <c r="E7" s="115"/>
      <c r="F7" s="115"/>
      <c r="G7" s="25">
        <v>5000000</v>
      </c>
      <c r="H7" s="24"/>
      <c r="I7" s="6"/>
      <c r="J7" s="6"/>
    </row>
    <row r="8" spans="3:10" ht="13.5" customHeight="1">
      <c r="C8" s="115" t="s">
        <v>41</v>
      </c>
      <c r="D8" s="115"/>
      <c r="E8" s="115"/>
      <c r="F8" s="115"/>
      <c r="G8" s="25">
        <v>2000000</v>
      </c>
      <c r="H8" s="13"/>
      <c r="I8" s="6"/>
      <c r="J8" s="6"/>
    </row>
    <row r="9" spans="3:10" ht="13.5" customHeight="1">
      <c r="C9" s="115" t="s">
        <v>42</v>
      </c>
      <c r="D9" s="115"/>
      <c r="E9" s="115"/>
      <c r="F9" s="115"/>
      <c r="G9" s="25">
        <v>100000</v>
      </c>
      <c r="H9" s="13"/>
      <c r="I9" s="6"/>
      <c r="J9" s="6"/>
    </row>
    <row r="10" spans="3:10" ht="13.5">
      <c r="C10" s="115" t="s">
        <v>5</v>
      </c>
      <c r="D10" s="115"/>
      <c r="E10" s="115"/>
      <c r="F10" s="115"/>
      <c r="G10" s="18"/>
      <c r="H10" s="13"/>
      <c r="I10" s="6"/>
      <c r="J10" s="6"/>
    </row>
    <row r="11" spans="3:10" ht="13.5">
      <c r="C11" s="116" t="s">
        <v>1</v>
      </c>
      <c r="D11" s="116"/>
      <c r="E11" s="116"/>
      <c r="F11" s="116"/>
      <c r="G11" s="27">
        <f>SUM(G12:G15)</f>
        <v>200000</v>
      </c>
      <c r="H11" s="13"/>
      <c r="I11" s="6"/>
      <c r="J11" s="6"/>
    </row>
    <row r="12" spans="3:10" ht="13.5" customHeight="1">
      <c r="C12" s="115" t="s">
        <v>43</v>
      </c>
      <c r="D12" s="115"/>
      <c r="E12" s="115"/>
      <c r="F12" s="115"/>
      <c r="G12" s="25">
        <v>200000</v>
      </c>
      <c r="H12" s="13"/>
      <c r="I12" s="6"/>
      <c r="J12" s="6"/>
    </row>
    <row r="13" spans="3:10" ht="13.5">
      <c r="C13" s="115" t="s">
        <v>5</v>
      </c>
      <c r="D13" s="115"/>
      <c r="E13" s="115"/>
      <c r="F13" s="115"/>
      <c r="G13" s="18"/>
      <c r="H13" s="13"/>
      <c r="I13" s="6"/>
      <c r="J13" s="6"/>
    </row>
    <row r="14" spans="3:10" ht="13.5">
      <c r="C14" s="115" t="s">
        <v>49</v>
      </c>
      <c r="D14" s="115"/>
      <c r="E14" s="115"/>
      <c r="F14" s="115"/>
      <c r="G14" s="18"/>
      <c r="H14" s="13"/>
      <c r="I14" s="6"/>
      <c r="J14" s="6"/>
    </row>
    <row r="15" spans="3:10" ht="13.5">
      <c r="C15" s="115" t="s">
        <v>50</v>
      </c>
      <c r="D15" s="115"/>
      <c r="E15" s="115"/>
      <c r="F15" s="115"/>
      <c r="G15" s="25"/>
      <c r="H15" s="13"/>
      <c r="I15" s="6"/>
      <c r="J15" s="6"/>
    </row>
    <row r="16" spans="3:10" ht="13.5" customHeight="1">
      <c r="C16" s="116" t="s">
        <v>2</v>
      </c>
      <c r="D16" s="116"/>
      <c r="E16" s="116"/>
      <c r="F16" s="116"/>
      <c r="G16" s="27">
        <f>SUM(G17:G20)</f>
        <v>5250000</v>
      </c>
      <c r="H16" s="13"/>
      <c r="I16" s="6"/>
      <c r="J16" s="6"/>
    </row>
    <row r="17" spans="3:10" ht="13.5" customHeight="1">
      <c r="C17" s="115" t="s">
        <v>44</v>
      </c>
      <c r="D17" s="115"/>
      <c r="E17" s="115"/>
      <c r="F17" s="115"/>
      <c r="G17" s="25">
        <v>3000000</v>
      </c>
      <c r="H17" s="26"/>
      <c r="I17" s="6"/>
      <c r="J17" s="6"/>
    </row>
    <row r="18" spans="3:10" ht="13.5" customHeight="1">
      <c r="C18" s="115" t="s">
        <v>51</v>
      </c>
      <c r="D18" s="115"/>
      <c r="E18" s="115"/>
      <c r="F18" s="115"/>
      <c r="G18" s="25">
        <v>2250000</v>
      </c>
      <c r="H18" s="26"/>
      <c r="I18" s="6"/>
      <c r="J18" s="6"/>
    </row>
    <row r="19" spans="3:10" ht="13.5">
      <c r="C19" s="115" t="s">
        <v>5</v>
      </c>
      <c r="D19" s="115"/>
      <c r="E19" s="115"/>
      <c r="F19" s="115"/>
      <c r="G19" s="25"/>
      <c r="H19" s="13"/>
      <c r="I19" s="6"/>
      <c r="J19" s="6"/>
    </row>
    <row r="20" spans="3:10" ht="13.5">
      <c r="C20" s="115" t="s">
        <v>5</v>
      </c>
      <c r="D20" s="115"/>
      <c r="E20" s="115"/>
      <c r="F20" s="115"/>
      <c r="G20" s="25"/>
      <c r="H20" s="13"/>
      <c r="I20" s="6"/>
      <c r="J20" s="6"/>
    </row>
    <row r="21" spans="3:10" ht="13.5">
      <c r="C21" s="116" t="s">
        <v>3</v>
      </c>
      <c r="D21" s="116"/>
      <c r="E21" s="116"/>
      <c r="F21" s="116"/>
      <c r="G21" s="27">
        <f>SUM(G22:G25)</f>
        <v>100000</v>
      </c>
      <c r="H21" s="13"/>
      <c r="I21" s="6"/>
      <c r="J21" s="6"/>
    </row>
    <row r="22" spans="3:10" ht="13.5" customHeight="1">
      <c r="C22" s="118" t="s">
        <v>52</v>
      </c>
      <c r="D22" s="118"/>
      <c r="E22" s="118"/>
      <c r="F22" s="118"/>
      <c r="G22" s="25">
        <v>100000</v>
      </c>
      <c r="H22" s="13"/>
      <c r="I22" s="6"/>
      <c r="J22" s="6"/>
    </row>
    <row r="23" spans="3:10" ht="13.5">
      <c r="C23" s="115" t="s">
        <v>5</v>
      </c>
      <c r="D23" s="115"/>
      <c r="E23" s="115"/>
      <c r="F23" s="115"/>
      <c r="G23" s="25"/>
      <c r="H23" s="13"/>
      <c r="I23" s="6"/>
      <c r="J23" s="6"/>
    </row>
    <row r="24" spans="3:10" ht="13.5">
      <c r="C24" s="115" t="s">
        <v>49</v>
      </c>
      <c r="D24" s="115"/>
      <c r="E24" s="115"/>
      <c r="F24" s="115"/>
      <c r="G24" s="25"/>
      <c r="H24" s="13"/>
      <c r="I24" s="6"/>
      <c r="J24" s="6"/>
    </row>
    <row r="25" spans="3:10" ht="13.5">
      <c r="C25" s="115" t="s">
        <v>50</v>
      </c>
      <c r="D25" s="115"/>
      <c r="E25" s="115"/>
      <c r="F25" s="115"/>
      <c r="G25" s="25"/>
      <c r="H25" s="13"/>
      <c r="I25" s="6"/>
      <c r="J25" s="6"/>
    </row>
    <row r="26" spans="3:10" ht="13.5" customHeight="1">
      <c r="C26" s="116" t="s">
        <v>33</v>
      </c>
      <c r="D26" s="116"/>
      <c r="E26" s="116"/>
      <c r="F26" s="116"/>
      <c r="G26" s="27">
        <f>物品費22+旅費22+謝金・人件費等22+その他22</f>
        <v>12650000</v>
      </c>
      <c r="H26" s="13"/>
      <c r="I26" s="6"/>
      <c r="J26" s="6"/>
    </row>
    <row r="27" spans="3:10" ht="13.5">
      <c r="C27" s="9"/>
      <c r="D27" s="9"/>
      <c r="E27" s="9"/>
      <c r="F27" s="8"/>
      <c r="G27" s="16"/>
      <c r="H27" s="17"/>
      <c r="I27" s="4"/>
      <c r="J27" s="4"/>
    </row>
    <row r="28" spans="3:10" ht="13.5" customHeight="1">
      <c r="C28" s="117" t="s">
        <v>35</v>
      </c>
      <c r="D28" s="117"/>
      <c r="E28" s="117"/>
      <c r="F28" s="117"/>
      <c r="G28" s="106" t="s">
        <v>64</v>
      </c>
      <c r="H28" s="41" t="s">
        <v>65</v>
      </c>
      <c r="I28" s="5"/>
      <c r="J28" s="5"/>
    </row>
    <row r="29" spans="3:10" ht="13.5">
      <c r="C29" s="116" t="s">
        <v>0</v>
      </c>
      <c r="D29" s="116"/>
      <c r="E29" s="116"/>
      <c r="F29" s="116"/>
      <c r="G29" s="27">
        <f>SUM(G30:G33)</f>
        <v>15500000</v>
      </c>
      <c r="H29" s="13"/>
      <c r="I29" s="6"/>
      <c r="J29" s="6"/>
    </row>
    <row r="30" spans="3:10" ht="13.5" customHeight="1">
      <c r="C30" s="115" t="s">
        <v>53</v>
      </c>
      <c r="D30" s="115"/>
      <c r="E30" s="115"/>
      <c r="F30" s="115"/>
      <c r="G30" s="25">
        <v>10000000</v>
      </c>
      <c r="H30" s="13"/>
      <c r="I30" s="6"/>
      <c r="J30" s="6"/>
    </row>
    <row r="31" spans="3:10" ht="13.5" customHeight="1">
      <c r="C31" s="115" t="s">
        <v>41</v>
      </c>
      <c r="D31" s="115"/>
      <c r="E31" s="115"/>
      <c r="F31" s="115"/>
      <c r="G31" s="25">
        <v>5000000</v>
      </c>
      <c r="H31" s="13"/>
      <c r="I31" s="6"/>
      <c r="J31" s="6"/>
    </row>
    <row r="32" spans="3:10" ht="13.5" customHeight="1">
      <c r="C32" s="115" t="s">
        <v>54</v>
      </c>
      <c r="D32" s="115"/>
      <c r="E32" s="115"/>
      <c r="F32" s="115"/>
      <c r="G32" s="25">
        <v>500000</v>
      </c>
      <c r="H32" s="13"/>
      <c r="I32" s="6"/>
      <c r="J32" s="6"/>
    </row>
    <row r="33" spans="3:10" ht="13.5">
      <c r="C33" s="115" t="s">
        <v>5</v>
      </c>
      <c r="D33" s="115"/>
      <c r="E33" s="115"/>
      <c r="F33" s="115"/>
      <c r="G33" s="25"/>
      <c r="H33" s="13"/>
      <c r="I33" s="6"/>
      <c r="J33" s="6"/>
    </row>
    <row r="34" spans="3:10" ht="13.5">
      <c r="C34" s="116" t="s">
        <v>1</v>
      </c>
      <c r="D34" s="116"/>
      <c r="E34" s="116"/>
      <c r="F34" s="116"/>
      <c r="G34" s="27">
        <f>SUM(G35:G38)</f>
        <v>1300000</v>
      </c>
      <c r="H34" s="13"/>
      <c r="I34" s="6"/>
      <c r="J34" s="6"/>
    </row>
    <row r="35" spans="3:10" ht="13.5">
      <c r="C35" s="115" t="s">
        <v>55</v>
      </c>
      <c r="D35" s="115"/>
      <c r="E35" s="115"/>
      <c r="F35" s="115"/>
      <c r="G35" s="25">
        <v>400000</v>
      </c>
      <c r="H35" s="13"/>
      <c r="I35" s="6"/>
      <c r="J35" s="6"/>
    </row>
    <row r="36" spans="3:10" ht="13.5">
      <c r="C36" s="115" t="s">
        <v>56</v>
      </c>
      <c r="D36" s="115"/>
      <c r="E36" s="115"/>
      <c r="F36" s="115"/>
      <c r="G36" s="25">
        <v>100000</v>
      </c>
      <c r="H36" s="13"/>
      <c r="I36" s="6"/>
      <c r="J36" s="6"/>
    </row>
    <row r="37" spans="3:10" ht="13.5">
      <c r="C37" s="115" t="s">
        <v>57</v>
      </c>
      <c r="D37" s="115"/>
      <c r="E37" s="115"/>
      <c r="F37" s="115"/>
      <c r="G37" s="25">
        <v>800000</v>
      </c>
      <c r="H37" s="13"/>
      <c r="I37" s="6"/>
      <c r="J37" s="6"/>
    </row>
    <row r="38" spans="3:10" ht="13.5">
      <c r="C38" s="115" t="s">
        <v>49</v>
      </c>
      <c r="D38" s="115"/>
      <c r="E38" s="115"/>
      <c r="F38" s="115"/>
      <c r="G38" s="25"/>
      <c r="H38" s="13"/>
      <c r="I38" s="6"/>
      <c r="J38" s="6"/>
    </row>
    <row r="39" spans="3:10" ht="13.5" customHeight="1">
      <c r="C39" s="116" t="s">
        <v>2</v>
      </c>
      <c r="D39" s="116"/>
      <c r="E39" s="116"/>
      <c r="F39" s="116"/>
      <c r="G39" s="27">
        <f>SUM(G40:G43)</f>
        <v>21000000</v>
      </c>
      <c r="H39" s="13"/>
      <c r="I39" s="6"/>
      <c r="J39" s="6"/>
    </row>
    <row r="40" spans="3:10" ht="13.5">
      <c r="C40" s="115" t="s">
        <v>58</v>
      </c>
      <c r="D40" s="115"/>
      <c r="E40" s="115"/>
      <c r="F40" s="115"/>
      <c r="G40" s="25">
        <v>12000000</v>
      </c>
      <c r="H40" s="13"/>
      <c r="I40" s="6"/>
      <c r="J40" s="6"/>
    </row>
    <row r="41" spans="3:10" ht="13.5">
      <c r="C41" s="115" t="s">
        <v>59</v>
      </c>
      <c r="D41" s="115"/>
      <c r="E41" s="115"/>
      <c r="F41" s="115"/>
      <c r="G41" s="25">
        <v>9000000</v>
      </c>
      <c r="H41" s="13"/>
      <c r="I41" s="6"/>
      <c r="J41" s="6"/>
    </row>
    <row r="42" spans="3:10" ht="13.5">
      <c r="C42" s="115" t="s">
        <v>50</v>
      </c>
      <c r="D42" s="115"/>
      <c r="E42" s="115"/>
      <c r="F42" s="115"/>
      <c r="G42" s="25"/>
      <c r="H42" s="13"/>
      <c r="I42" s="6"/>
      <c r="J42" s="6"/>
    </row>
    <row r="43" spans="3:10" ht="13.5">
      <c r="C43" s="115" t="s">
        <v>5</v>
      </c>
      <c r="D43" s="115"/>
      <c r="E43" s="115"/>
      <c r="F43" s="115"/>
      <c r="G43" s="25"/>
      <c r="H43" s="13"/>
      <c r="I43" s="6"/>
      <c r="J43" s="6"/>
    </row>
    <row r="44" spans="3:10" ht="13.5">
      <c r="C44" s="116" t="s">
        <v>3</v>
      </c>
      <c r="D44" s="116"/>
      <c r="E44" s="116"/>
      <c r="F44" s="116"/>
      <c r="G44" s="27">
        <f>SUM(G45:G48)</f>
        <v>500000</v>
      </c>
      <c r="H44" s="13"/>
      <c r="I44" s="6"/>
      <c r="J44" s="6"/>
    </row>
    <row r="45" spans="3:10" ht="13.5">
      <c r="C45" s="115" t="s">
        <v>60</v>
      </c>
      <c r="D45" s="115"/>
      <c r="E45" s="115"/>
      <c r="F45" s="115"/>
      <c r="G45" s="25">
        <v>500000</v>
      </c>
      <c r="H45" s="13"/>
      <c r="I45" s="6"/>
      <c r="J45" s="6"/>
    </row>
    <row r="46" spans="3:10" ht="13.5">
      <c r="C46" s="115" t="s">
        <v>5</v>
      </c>
      <c r="D46" s="115"/>
      <c r="E46" s="115"/>
      <c r="F46" s="115"/>
      <c r="G46" s="25"/>
      <c r="H46" s="13"/>
      <c r="I46" s="6"/>
      <c r="J46" s="6"/>
    </row>
    <row r="47" spans="3:10" ht="13.5">
      <c r="C47" s="115" t="s">
        <v>5</v>
      </c>
      <c r="D47" s="115"/>
      <c r="E47" s="115"/>
      <c r="F47" s="115"/>
      <c r="G47" s="25"/>
      <c r="H47" s="13"/>
      <c r="I47" s="6"/>
      <c r="J47" s="6"/>
    </row>
    <row r="48" spans="3:10" ht="13.5">
      <c r="C48" s="115" t="s">
        <v>49</v>
      </c>
      <c r="D48" s="115"/>
      <c r="E48" s="115"/>
      <c r="F48" s="115"/>
      <c r="G48" s="25"/>
      <c r="H48" s="13"/>
      <c r="I48" s="6"/>
      <c r="J48" s="6"/>
    </row>
    <row r="49" spans="3:10" ht="13.5" customHeight="1">
      <c r="C49" s="116" t="s">
        <v>61</v>
      </c>
      <c r="D49" s="116"/>
      <c r="E49" s="116"/>
      <c r="F49" s="116"/>
      <c r="G49" s="27">
        <f>物品費23+旅費23+謝金･人件費等23+その他23</f>
        <v>38300000</v>
      </c>
      <c r="H49" s="13"/>
      <c r="I49" s="6"/>
      <c r="J49" s="6"/>
    </row>
    <row r="50" spans="3:10" ht="13.5">
      <c r="C50" s="109"/>
      <c r="D50" s="109"/>
      <c r="E50" s="109"/>
      <c r="F50" s="109"/>
      <c r="G50" s="110"/>
      <c r="H50" s="17"/>
      <c r="I50" s="6"/>
      <c r="J50" s="6"/>
    </row>
    <row r="51" spans="3:10" ht="13.5" customHeight="1">
      <c r="C51" s="117" t="s">
        <v>6</v>
      </c>
      <c r="D51" s="117"/>
      <c r="E51" s="117"/>
      <c r="F51" s="117"/>
      <c r="G51" s="106" t="s">
        <v>64</v>
      </c>
      <c r="H51" s="41" t="s">
        <v>65</v>
      </c>
      <c r="I51" s="5"/>
      <c r="J51" s="5"/>
    </row>
    <row r="52" spans="3:10" ht="13.5">
      <c r="C52" s="116" t="s">
        <v>0</v>
      </c>
      <c r="D52" s="116"/>
      <c r="E52" s="116"/>
      <c r="F52" s="116"/>
      <c r="G52" s="27">
        <f>SUM(G53:G56)</f>
        <v>5500000</v>
      </c>
      <c r="H52" s="13"/>
      <c r="I52" s="6"/>
      <c r="J52" s="6"/>
    </row>
    <row r="53" spans="3:10" ht="13.5">
      <c r="C53" s="115" t="s">
        <v>41</v>
      </c>
      <c r="D53" s="115"/>
      <c r="E53" s="115"/>
      <c r="F53" s="115"/>
      <c r="G53" s="25">
        <v>5000000</v>
      </c>
      <c r="H53" s="13"/>
      <c r="I53" s="6"/>
      <c r="J53" s="6"/>
    </row>
    <row r="54" spans="3:10" ht="13.5">
      <c r="C54" s="115" t="s">
        <v>54</v>
      </c>
      <c r="D54" s="115"/>
      <c r="E54" s="115"/>
      <c r="F54" s="115"/>
      <c r="G54" s="25">
        <v>500000</v>
      </c>
      <c r="H54" s="13"/>
      <c r="I54" s="6"/>
      <c r="J54" s="6"/>
    </row>
    <row r="55" spans="3:10" ht="13.5">
      <c r="C55" s="115" t="s">
        <v>5</v>
      </c>
      <c r="D55" s="115"/>
      <c r="E55" s="115"/>
      <c r="F55" s="115"/>
      <c r="G55" s="25"/>
      <c r="H55" s="13"/>
      <c r="I55" s="6"/>
      <c r="J55" s="6"/>
    </row>
    <row r="56" spans="3:10" ht="13.5">
      <c r="C56" s="115" t="s">
        <v>49</v>
      </c>
      <c r="D56" s="115"/>
      <c r="E56" s="115"/>
      <c r="F56" s="115"/>
      <c r="G56" s="25"/>
      <c r="H56" s="13"/>
      <c r="I56" s="6"/>
      <c r="J56" s="6"/>
    </row>
    <row r="57" spans="3:10" ht="13.5">
      <c r="C57" s="116" t="s">
        <v>1</v>
      </c>
      <c r="D57" s="116"/>
      <c r="E57" s="116"/>
      <c r="F57" s="116"/>
      <c r="G57" s="27">
        <f>SUM(G58:G61)</f>
        <v>1300000</v>
      </c>
      <c r="H57" s="13"/>
      <c r="I57" s="6"/>
      <c r="J57" s="6"/>
    </row>
    <row r="58" spans="3:10" ht="13.5">
      <c r="C58" s="115" t="s">
        <v>55</v>
      </c>
      <c r="D58" s="115"/>
      <c r="E58" s="115"/>
      <c r="F58" s="115"/>
      <c r="G58" s="25">
        <v>400000</v>
      </c>
      <c r="H58" s="13"/>
      <c r="I58" s="6"/>
      <c r="J58" s="6"/>
    </row>
    <row r="59" spans="3:10" ht="13.5">
      <c r="C59" s="115" t="s">
        <v>56</v>
      </c>
      <c r="D59" s="115"/>
      <c r="E59" s="115"/>
      <c r="F59" s="115"/>
      <c r="G59" s="25">
        <v>100000</v>
      </c>
      <c r="H59" s="13"/>
      <c r="I59" s="6"/>
      <c r="J59" s="6"/>
    </row>
    <row r="60" spans="3:10" ht="13.5">
      <c r="C60" s="115" t="s">
        <v>57</v>
      </c>
      <c r="D60" s="115"/>
      <c r="E60" s="115"/>
      <c r="F60" s="115"/>
      <c r="G60" s="25">
        <v>800000</v>
      </c>
      <c r="H60" s="13"/>
      <c r="I60" s="6"/>
      <c r="J60" s="6"/>
    </row>
    <row r="61" spans="3:10" ht="13.5">
      <c r="C61" s="115" t="s">
        <v>49</v>
      </c>
      <c r="D61" s="115"/>
      <c r="E61" s="115"/>
      <c r="F61" s="115"/>
      <c r="G61" s="25"/>
      <c r="H61" s="13"/>
      <c r="I61" s="6"/>
      <c r="J61" s="6"/>
    </row>
    <row r="62" spans="3:10" ht="13.5" customHeight="1">
      <c r="C62" s="116" t="s">
        <v>2</v>
      </c>
      <c r="D62" s="116"/>
      <c r="E62" s="116"/>
      <c r="F62" s="116"/>
      <c r="G62" s="27">
        <f>SUM(G63:G66)</f>
        <v>21000000</v>
      </c>
      <c r="H62" s="13"/>
      <c r="I62" s="6"/>
      <c r="J62" s="6"/>
    </row>
    <row r="63" spans="3:10" ht="13.5">
      <c r="C63" s="115" t="s">
        <v>58</v>
      </c>
      <c r="D63" s="115"/>
      <c r="E63" s="115"/>
      <c r="F63" s="115"/>
      <c r="G63" s="25">
        <v>12000000</v>
      </c>
      <c r="H63" s="13"/>
      <c r="I63" s="6"/>
      <c r="J63" s="6"/>
    </row>
    <row r="64" spans="3:10" ht="13.5">
      <c r="C64" s="115" t="s">
        <v>59</v>
      </c>
      <c r="D64" s="115"/>
      <c r="E64" s="115"/>
      <c r="F64" s="115"/>
      <c r="G64" s="25">
        <v>9000000</v>
      </c>
      <c r="H64" s="13"/>
      <c r="I64" s="6"/>
      <c r="J64" s="6"/>
    </row>
    <row r="65" spans="3:10" ht="13.5">
      <c r="C65" s="115" t="s">
        <v>49</v>
      </c>
      <c r="D65" s="115"/>
      <c r="E65" s="115"/>
      <c r="F65" s="115"/>
      <c r="G65" s="25"/>
      <c r="H65" s="13"/>
      <c r="I65" s="6"/>
      <c r="J65" s="6"/>
    </row>
    <row r="66" spans="3:10" ht="13.5">
      <c r="C66" s="115" t="s">
        <v>49</v>
      </c>
      <c r="D66" s="115"/>
      <c r="E66" s="115"/>
      <c r="F66" s="115"/>
      <c r="G66" s="25"/>
      <c r="H66" s="13"/>
      <c r="I66" s="6"/>
      <c r="J66" s="6"/>
    </row>
    <row r="67" spans="3:10" ht="13.5">
      <c r="C67" s="116" t="s">
        <v>3</v>
      </c>
      <c r="D67" s="116"/>
      <c r="E67" s="116"/>
      <c r="F67" s="116"/>
      <c r="G67" s="27">
        <f>SUM(G68:G71)</f>
        <v>500000</v>
      </c>
      <c r="H67" s="13"/>
      <c r="I67" s="6"/>
      <c r="J67" s="6"/>
    </row>
    <row r="68" spans="3:10" ht="13.5">
      <c r="C68" s="115" t="s">
        <v>60</v>
      </c>
      <c r="D68" s="115"/>
      <c r="E68" s="115"/>
      <c r="F68" s="115"/>
      <c r="G68" s="25">
        <v>500000</v>
      </c>
      <c r="H68" s="13"/>
      <c r="I68" s="6"/>
      <c r="J68" s="6"/>
    </row>
    <row r="69" spans="3:10" ht="13.5">
      <c r="C69" s="115" t="s">
        <v>49</v>
      </c>
      <c r="D69" s="115"/>
      <c r="E69" s="115"/>
      <c r="F69" s="115"/>
      <c r="G69" s="25"/>
      <c r="H69" s="13"/>
      <c r="I69" s="6"/>
      <c r="J69" s="6"/>
    </row>
    <row r="70" spans="3:10" ht="13.5">
      <c r="C70" s="115" t="s">
        <v>49</v>
      </c>
      <c r="D70" s="115"/>
      <c r="E70" s="115"/>
      <c r="F70" s="115"/>
      <c r="G70" s="25"/>
      <c r="H70" s="13"/>
      <c r="I70" s="6"/>
      <c r="J70" s="6"/>
    </row>
    <row r="71" spans="3:10" ht="13.5">
      <c r="C71" s="115" t="s">
        <v>49</v>
      </c>
      <c r="D71" s="115"/>
      <c r="E71" s="115"/>
      <c r="F71" s="115"/>
      <c r="G71" s="25"/>
      <c r="H71" s="13"/>
      <c r="I71" s="6"/>
      <c r="J71" s="6"/>
    </row>
    <row r="72" spans="3:10" ht="13.5" customHeight="1">
      <c r="C72" s="116" t="s">
        <v>62</v>
      </c>
      <c r="D72" s="116"/>
      <c r="E72" s="116"/>
      <c r="F72" s="116"/>
      <c r="G72" s="27">
        <f>物品費24+旅費24+謝金・人件費等24+その他24</f>
        <v>28300000</v>
      </c>
      <c r="H72" s="13"/>
      <c r="I72" s="6"/>
      <c r="J72" s="6"/>
    </row>
    <row r="73" spans="3:10" ht="13.5">
      <c r="C73" s="8"/>
      <c r="D73" s="8"/>
      <c r="E73" s="8"/>
      <c r="F73" s="8"/>
      <c r="G73" s="16"/>
      <c r="H73" s="17"/>
      <c r="I73" s="4"/>
      <c r="J73" s="4"/>
    </row>
    <row r="74" spans="3:10" ht="13.5" customHeight="1">
      <c r="C74" s="117" t="s">
        <v>63</v>
      </c>
      <c r="D74" s="117"/>
      <c r="E74" s="117"/>
      <c r="F74" s="117"/>
      <c r="G74" s="106" t="s">
        <v>24</v>
      </c>
      <c r="H74" s="41" t="s">
        <v>65</v>
      </c>
      <c r="I74" s="5"/>
      <c r="J74" s="5"/>
    </row>
    <row r="75" spans="3:10" ht="13.5">
      <c r="C75" s="116" t="s">
        <v>0</v>
      </c>
      <c r="D75" s="116"/>
      <c r="E75" s="116"/>
      <c r="F75" s="116"/>
      <c r="G75" s="27">
        <f>SUM(G76:G79)</f>
        <v>5500000</v>
      </c>
      <c r="H75" s="13"/>
      <c r="I75" s="6"/>
      <c r="J75" s="6"/>
    </row>
    <row r="76" spans="3:10" ht="13.5">
      <c r="C76" s="115" t="s">
        <v>41</v>
      </c>
      <c r="D76" s="115"/>
      <c r="E76" s="115"/>
      <c r="F76" s="115"/>
      <c r="G76" s="25">
        <v>5000000</v>
      </c>
      <c r="H76" s="13"/>
      <c r="I76" s="6"/>
      <c r="J76" s="6"/>
    </row>
    <row r="77" spans="3:10" ht="13.5">
      <c r="C77" s="115" t="s">
        <v>54</v>
      </c>
      <c r="D77" s="115"/>
      <c r="E77" s="115"/>
      <c r="F77" s="115"/>
      <c r="G77" s="25">
        <v>500000</v>
      </c>
      <c r="H77" s="13"/>
      <c r="I77" s="6"/>
      <c r="J77" s="6"/>
    </row>
    <row r="78" spans="3:10" ht="13.5">
      <c r="C78" s="115" t="s">
        <v>49</v>
      </c>
      <c r="D78" s="115"/>
      <c r="E78" s="115"/>
      <c r="F78" s="115"/>
      <c r="G78" s="25"/>
      <c r="H78" s="13"/>
      <c r="I78" s="6"/>
      <c r="J78" s="6"/>
    </row>
    <row r="79" spans="3:10" ht="13.5">
      <c r="C79" s="115" t="s">
        <v>49</v>
      </c>
      <c r="D79" s="115"/>
      <c r="E79" s="115"/>
      <c r="F79" s="115"/>
      <c r="G79" s="25"/>
      <c r="H79" s="13"/>
      <c r="I79" s="6"/>
      <c r="J79" s="6"/>
    </row>
    <row r="80" spans="3:10" ht="13.5">
      <c r="C80" s="116" t="s">
        <v>1</v>
      </c>
      <c r="D80" s="116"/>
      <c r="E80" s="116"/>
      <c r="F80" s="116"/>
      <c r="G80" s="27">
        <f>SUM(G81:G84)</f>
        <v>1300000</v>
      </c>
      <c r="H80" s="13"/>
      <c r="I80" s="6"/>
      <c r="J80" s="6"/>
    </row>
    <row r="81" spans="3:10" ht="13.5">
      <c r="C81" s="115" t="s">
        <v>55</v>
      </c>
      <c r="D81" s="115"/>
      <c r="E81" s="115"/>
      <c r="F81" s="115"/>
      <c r="G81" s="25">
        <v>400000</v>
      </c>
      <c r="H81" s="13"/>
      <c r="I81" s="6"/>
      <c r="J81" s="6"/>
    </row>
    <row r="82" spans="3:10" ht="13.5">
      <c r="C82" s="115" t="s">
        <v>56</v>
      </c>
      <c r="D82" s="115"/>
      <c r="E82" s="115"/>
      <c r="F82" s="115"/>
      <c r="G82" s="25">
        <v>100000</v>
      </c>
      <c r="H82" s="13"/>
      <c r="I82" s="6"/>
      <c r="J82" s="6"/>
    </row>
    <row r="83" spans="3:10" ht="13.5">
      <c r="C83" s="115" t="s">
        <v>57</v>
      </c>
      <c r="D83" s="115"/>
      <c r="E83" s="115"/>
      <c r="F83" s="115"/>
      <c r="G83" s="25">
        <v>800000</v>
      </c>
      <c r="H83" s="13"/>
      <c r="I83" s="6"/>
      <c r="J83" s="6"/>
    </row>
    <row r="84" spans="3:10" ht="13.5">
      <c r="C84" s="115" t="s">
        <v>49</v>
      </c>
      <c r="D84" s="115"/>
      <c r="E84" s="115"/>
      <c r="F84" s="115"/>
      <c r="G84" s="25"/>
      <c r="H84" s="13"/>
      <c r="I84" s="6"/>
      <c r="J84" s="6"/>
    </row>
    <row r="85" spans="3:10" ht="13.5" customHeight="1">
      <c r="C85" s="116" t="s">
        <v>2</v>
      </c>
      <c r="D85" s="116"/>
      <c r="E85" s="116"/>
      <c r="F85" s="116"/>
      <c r="G85" s="27">
        <f>SUM(G86:G89)</f>
        <v>21000000</v>
      </c>
      <c r="H85" s="13"/>
      <c r="I85" s="6"/>
      <c r="J85" s="6"/>
    </row>
    <row r="86" spans="3:10" ht="13.5">
      <c r="C86" s="115" t="s">
        <v>58</v>
      </c>
      <c r="D86" s="115"/>
      <c r="E86" s="115"/>
      <c r="F86" s="115"/>
      <c r="G86" s="25">
        <v>12000000</v>
      </c>
      <c r="H86" s="13"/>
      <c r="I86" s="6"/>
      <c r="J86" s="6"/>
    </row>
    <row r="87" spans="3:10" ht="13.5">
      <c r="C87" s="115" t="s">
        <v>59</v>
      </c>
      <c r="D87" s="115"/>
      <c r="E87" s="115"/>
      <c r="F87" s="115"/>
      <c r="G87" s="25">
        <v>9000000</v>
      </c>
      <c r="H87" s="13"/>
      <c r="I87" s="6"/>
      <c r="J87" s="6"/>
    </row>
    <row r="88" spans="3:10" ht="13.5">
      <c r="C88" s="115" t="s">
        <v>49</v>
      </c>
      <c r="D88" s="115"/>
      <c r="E88" s="115"/>
      <c r="F88" s="115"/>
      <c r="G88" s="25"/>
      <c r="H88" s="13"/>
      <c r="I88" s="6"/>
      <c r="J88" s="6"/>
    </row>
    <row r="89" spans="3:10" ht="13.5">
      <c r="C89" s="115" t="s">
        <v>49</v>
      </c>
      <c r="D89" s="115"/>
      <c r="E89" s="115"/>
      <c r="F89" s="115"/>
      <c r="G89" s="25"/>
      <c r="H89" s="13"/>
      <c r="I89" s="6"/>
      <c r="J89" s="6"/>
    </row>
    <row r="90" spans="3:10" ht="13.5">
      <c r="C90" s="116" t="s">
        <v>3</v>
      </c>
      <c r="D90" s="116"/>
      <c r="E90" s="116"/>
      <c r="F90" s="116"/>
      <c r="G90" s="27">
        <f>SUM(G91:G94)</f>
        <v>500000</v>
      </c>
      <c r="H90" s="13"/>
      <c r="I90" s="6"/>
      <c r="J90" s="6"/>
    </row>
    <row r="91" spans="3:10" ht="13.5">
      <c r="C91" s="115" t="s">
        <v>60</v>
      </c>
      <c r="D91" s="115"/>
      <c r="E91" s="115"/>
      <c r="F91" s="115"/>
      <c r="G91" s="25">
        <v>500000</v>
      </c>
      <c r="H91" s="13"/>
      <c r="I91" s="6"/>
      <c r="J91" s="6"/>
    </row>
    <row r="92" spans="3:10" ht="13.5">
      <c r="C92" s="115" t="s">
        <v>49</v>
      </c>
      <c r="D92" s="115"/>
      <c r="E92" s="115"/>
      <c r="F92" s="115"/>
      <c r="G92" s="25"/>
      <c r="H92" s="13"/>
      <c r="I92" s="6"/>
      <c r="J92" s="6"/>
    </row>
    <row r="93" spans="3:10" ht="13.5">
      <c r="C93" s="115" t="s">
        <v>5</v>
      </c>
      <c r="D93" s="115"/>
      <c r="E93" s="115"/>
      <c r="F93" s="115"/>
      <c r="G93" s="25"/>
      <c r="H93" s="13"/>
      <c r="I93" s="6"/>
      <c r="J93" s="6"/>
    </row>
    <row r="94" spans="3:10" ht="13.5">
      <c r="C94" s="115" t="s">
        <v>5</v>
      </c>
      <c r="D94" s="115"/>
      <c r="E94" s="115"/>
      <c r="F94" s="115"/>
      <c r="G94" s="18" t="s">
        <v>66</v>
      </c>
      <c r="H94" s="13"/>
      <c r="I94" s="6"/>
      <c r="J94" s="6"/>
    </row>
    <row r="95" spans="3:8" ht="13.5">
      <c r="C95" s="116" t="s">
        <v>9</v>
      </c>
      <c r="D95" s="116"/>
      <c r="E95" s="116"/>
      <c r="F95" s="116"/>
      <c r="G95" s="27">
        <f>物品費25+旅費25+謝金・人件費等25+その他25</f>
        <v>28300000</v>
      </c>
      <c r="H95" s="13"/>
    </row>
    <row r="96" ht="9.75" customHeight="1"/>
  </sheetData>
  <sheetProtection/>
  <mergeCells count="89">
    <mergeCell ref="B2:F2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4:F74"/>
    <mergeCell ref="C75:F75"/>
    <mergeCell ref="C76:F76"/>
    <mergeCell ref="C77:F77"/>
    <mergeCell ref="C78:F78"/>
    <mergeCell ref="C90:F90"/>
    <mergeCell ref="C79:F79"/>
    <mergeCell ref="C80:F80"/>
    <mergeCell ref="C81:F81"/>
    <mergeCell ref="C82:F82"/>
    <mergeCell ref="C83:F83"/>
    <mergeCell ref="C84:F84"/>
    <mergeCell ref="C91:F91"/>
    <mergeCell ref="C92:F92"/>
    <mergeCell ref="C95:F95"/>
    <mergeCell ref="C93:F93"/>
    <mergeCell ref="C94:F94"/>
    <mergeCell ref="C85:F85"/>
    <mergeCell ref="C86:F86"/>
    <mergeCell ref="C87:F87"/>
    <mergeCell ref="C88:F88"/>
    <mergeCell ref="C89:F89"/>
  </mergeCells>
  <printOptions/>
  <pageMargins left="0.7874015748031497" right="0.7874015748031497" top="0.984251968503937" bottom="0.984251968503937" header="0.5118110236220472" footer="0.5118110236220472"/>
  <pageSetup blackAndWhite="1" cellComments="asDisplayed" horizontalDpi="200" verticalDpi="200" orientation="portrait" paperSize="9" scale="71" r:id="rId2"/>
  <rowBreaks count="1" manualBreakCount="1">
    <brk id="50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J27"/>
  <sheetViews>
    <sheetView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2.125" style="55" customWidth="1"/>
    <col min="2" max="2" width="2.375" style="55" customWidth="1"/>
    <col min="3" max="3" width="7.25390625" style="55" customWidth="1"/>
    <col min="4" max="5" width="10.75390625" style="55" customWidth="1"/>
    <col min="6" max="8" width="13.00390625" style="55" customWidth="1"/>
    <col min="9" max="9" width="13.75390625" style="55" customWidth="1"/>
    <col min="10" max="10" width="1.4921875" style="55" customWidth="1"/>
    <col min="11" max="16384" width="9.00390625" style="55" customWidth="1"/>
  </cols>
  <sheetData>
    <row r="1" spans="2:9" ht="13.5">
      <c r="B1" s="54" t="s">
        <v>32</v>
      </c>
      <c r="C1" s="54"/>
      <c r="I1" s="56"/>
    </row>
    <row r="2" spans="3:9" ht="13.5">
      <c r="C2" s="54"/>
      <c r="H2" s="57" t="s">
        <v>27</v>
      </c>
      <c r="I2" s="58"/>
    </row>
    <row r="4" spans="3:10" ht="13.5">
      <c r="C4" s="59" t="s">
        <v>10</v>
      </c>
      <c r="D4" s="59"/>
      <c r="E4" s="59"/>
      <c r="F4" s="59"/>
      <c r="G4" s="59"/>
      <c r="H4" s="59"/>
      <c r="I4" s="60"/>
      <c r="J4" s="60"/>
    </row>
    <row r="5" spans="3:10" ht="13.5">
      <c r="C5" s="59"/>
      <c r="D5" s="59"/>
      <c r="E5" s="59"/>
      <c r="F5" s="59"/>
      <c r="G5" s="59"/>
      <c r="H5" s="59"/>
      <c r="I5" s="59"/>
      <c r="J5" s="59"/>
    </row>
    <row r="6" spans="3:10" ht="13.5">
      <c r="C6" s="61"/>
      <c r="D6" s="59"/>
      <c r="E6" s="59"/>
      <c r="F6" s="59"/>
      <c r="G6" s="62" t="s">
        <v>18</v>
      </c>
      <c r="H6" s="136"/>
      <c r="I6" s="137"/>
      <c r="J6" s="63"/>
    </row>
    <row r="7" spans="3:10" ht="13.5">
      <c r="C7" s="64"/>
      <c r="D7" s="59"/>
      <c r="E7" s="59"/>
      <c r="F7" s="59"/>
      <c r="G7" s="65" t="s">
        <v>45</v>
      </c>
      <c r="H7" s="136"/>
      <c r="I7" s="137"/>
      <c r="J7" s="63"/>
    </row>
    <row r="8" spans="3:10" ht="13.5">
      <c r="C8" s="64"/>
      <c r="D8" s="59"/>
      <c r="E8" s="59"/>
      <c r="F8" s="59"/>
      <c r="G8" s="65" t="s">
        <v>19</v>
      </c>
      <c r="H8" s="138" t="s">
        <v>11</v>
      </c>
      <c r="I8" s="138"/>
      <c r="J8" s="63"/>
    </row>
    <row r="9" spans="3:10" ht="13.5">
      <c r="C9" s="64"/>
      <c r="D9" s="59"/>
      <c r="E9" s="59"/>
      <c r="F9" s="59"/>
      <c r="G9" s="59"/>
      <c r="H9" s="62"/>
      <c r="I9" s="66"/>
      <c r="J9" s="63"/>
    </row>
    <row r="10" spans="3:9" ht="13.5">
      <c r="C10" s="64"/>
      <c r="D10" s="59"/>
      <c r="E10" s="59"/>
      <c r="F10" s="59"/>
      <c r="G10" s="59"/>
      <c r="H10" s="67"/>
      <c r="I10" s="63"/>
    </row>
    <row r="11" spans="3:10" ht="27" customHeight="1">
      <c r="C11" s="145" t="s">
        <v>37</v>
      </c>
      <c r="D11" s="146"/>
      <c r="E11" s="146"/>
      <c r="F11" s="146"/>
      <c r="G11" s="146"/>
      <c r="H11" s="146"/>
      <c r="I11" s="146"/>
      <c r="J11" s="146"/>
    </row>
    <row r="12" spans="3:10" ht="13.5">
      <c r="C12" s="68"/>
      <c r="D12" s="68"/>
      <c r="E12" s="68"/>
      <c r="F12" s="68"/>
      <c r="G12" s="68"/>
      <c r="H12" s="68"/>
      <c r="I12" s="68"/>
      <c r="J12" s="68"/>
    </row>
    <row r="13" spans="3:9" ht="17.25">
      <c r="C13" s="69"/>
      <c r="D13" s="69"/>
      <c r="E13" s="69"/>
      <c r="F13" s="69"/>
      <c r="G13" s="69"/>
      <c r="H13" s="69"/>
      <c r="I13" s="69"/>
    </row>
    <row r="14" spans="3:10" ht="26.25" customHeight="1">
      <c r="C14" s="147" t="s">
        <v>29</v>
      </c>
      <c r="D14" s="148"/>
      <c r="E14" s="148"/>
      <c r="F14" s="148"/>
      <c r="G14" s="148"/>
      <c r="H14" s="148"/>
      <c r="I14" s="148"/>
      <c r="J14" s="148"/>
    </row>
    <row r="15" spans="3:10" ht="14.25" customHeight="1">
      <c r="C15" s="70"/>
      <c r="D15" s="71"/>
      <c r="E15" s="71"/>
      <c r="F15" s="71"/>
      <c r="G15" s="71"/>
      <c r="H15" s="71"/>
      <c r="I15" s="71"/>
      <c r="J15" s="71"/>
    </row>
    <row r="16" spans="3:9" ht="13.5">
      <c r="C16" s="59"/>
      <c r="D16" s="59"/>
      <c r="E16" s="59"/>
      <c r="F16" s="59"/>
      <c r="G16" s="59"/>
      <c r="H16" s="59"/>
      <c r="I16" s="59"/>
    </row>
    <row r="17" spans="3:9" ht="14.25" thickBot="1">
      <c r="C17" s="59"/>
      <c r="D17" s="59"/>
      <c r="E17" s="59"/>
      <c r="F17" s="59"/>
      <c r="G17" s="59"/>
      <c r="H17" s="59"/>
      <c r="I17" s="60" t="s">
        <v>25</v>
      </c>
    </row>
    <row r="18" spans="2:9" ht="24" customHeight="1">
      <c r="B18" s="141"/>
      <c r="C18" s="142"/>
      <c r="D18" s="72"/>
      <c r="E18" s="73"/>
      <c r="F18" s="134" t="s">
        <v>48</v>
      </c>
      <c r="G18" s="130" t="s">
        <v>12</v>
      </c>
      <c r="H18" s="132" t="s">
        <v>17</v>
      </c>
      <c r="I18" s="139" t="s">
        <v>20</v>
      </c>
    </row>
    <row r="19" spans="2:9" s="76" customFormat="1" ht="24" customHeight="1" thickBot="1">
      <c r="B19" s="143"/>
      <c r="C19" s="144"/>
      <c r="D19" s="74" t="s">
        <v>46</v>
      </c>
      <c r="E19" s="75" t="s">
        <v>47</v>
      </c>
      <c r="F19" s="135"/>
      <c r="G19" s="131"/>
      <c r="H19" s="133"/>
      <c r="I19" s="140"/>
    </row>
    <row r="20" spans="2:9" ht="45" customHeight="1">
      <c r="B20" s="121" t="s">
        <v>26</v>
      </c>
      <c r="C20" s="77" t="s">
        <v>13</v>
      </c>
      <c r="D20" s="85">
        <f>物品費22</f>
        <v>0</v>
      </c>
      <c r="E20" s="85">
        <f>物品費23</f>
        <v>0</v>
      </c>
      <c r="F20" s="85">
        <f aca="true" t="shared" si="0" ref="F20:F26">D20+E20</f>
        <v>0</v>
      </c>
      <c r="G20" s="86">
        <f>物品費24</f>
        <v>0</v>
      </c>
      <c r="H20" s="87">
        <f>物品費25</f>
        <v>0</v>
      </c>
      <c r="I20" s="88">
        <f aca="true" t="shared" si="1" ref="I20:I26">D20+E20+G20+H20</f>
        <v>0</v>
      </c>
    </row>
    <row r="21" spans="2:9" ht="45" customHeight="1">
      <c r="B21" s="122"/>
      <c r="C21" s="78" t="s">
        <v>14</v>
      </c>
      <c r="D21" s="89">
        <f>旅費22</f>
        <v>0</v>
      </c>
      <c r="E21" s="89">
        <f>旅費23</f>
        <v>0</v>
      </c>
      <c r="F21" s="89">
        <f t="shared" si="0"/>
        <v>0</v>
      </c>
      <c r="G21" s="90">
        <f>旅費24</f>
        <v>0</v>
      </c>
      <c r="H21" s="91">
        <f>旅費25</f>
        <v>0</v>
      </c>
      <c r="I21" s="92">
        <f t="shared" si="1"/>
        <v>0</v>
      </c>
    </row>
    <row r="22" spans="2:9" ht="45" customHeight="1">
      <c r="B22" s="122"/>
      <c r="C22" s="78" t="s">
        <v>15</v>
      </c>
      <c r="D22" s="89">
        <f>謝金・人件費等22</f>
        <v>0</v>
      </c>
      <c r="E22" s="89">
        <f>謝金･人件費等23</f>
        <v>0</v>
      </c>
      <c r="F22" s="89">
        <f t="shared" si="0"/>
        <v>0</v>
      </c>
      <c r="G22" s="90">
        <f>謝金・人件費等24</f>
        <v>0</v>
      </c>
      <c r="H22" s="91">
        <f>謝金・人件費等25</f>
        <v>0</v>
      </c>
      <c r="I22" s="92">
        <f t="shared" si="1"/>
        <v>0</v>
      </c>
    </row>
    <row r="23" spans="2:9" ht="45" customHeight="1" thickBot="1">
      <c r="B23" s="123"/>
      <c r="C23" s="79" t="s">
        <v>16</v>
      </c>
      <c r="D23" s="93">
        <f>その他22</f>
        <v>0</v>
      </c>
      <c r="E23" s="93">
        <f>その他23</f>
        <v>0</v>
      </c>
      <c r="F23" s="93">
        <f t="shared" si="0"/>
        <v>0</v>
      </c>
      <c r="G23" s="94">
        <f>その他24</f>
        <v>0</v>
      </c>
      <c r="H23" s="95">
        <f>その他25</f>
        <v>0</v>
      </c>
      <c r="I23" s="96">
        <f t="shared" si="1"/>
        <v>0</v>
      </c>
    </row>
    <row r="24" spans="2:9" ht="45" customHeight="1">
      <c r="B24" s="128" t="s">
        <v>21</v>
      </c>
      <c r="C24" s="129"/>
      <c r="D24" s="97">
        <f>直接経費22</f>
        <v>0</v>
      </c>
      <c r="E24" s="97">
        <f>直接経費23</f>
        <v>0</v>
      </c>
      <c r="F24" s="97">
        <f t="shared" si="0"/>
        <v>0</v>
      </c>
      <c r="G24" s="86">
        <f>直接経費24</f>
        <v>0</v>
      </c>
      <c r="H24" s="87">
        <f>直接経費25</f>
        <v>0</v>
      </c>
      <c r="I24" s="88">
        <f t="shared" si="1"/>
        <v>0</v>
      </c>
    </row>
    <row r="25" spans="2:9" ht="45" customHeight="1" thickBot="1">
      <c r="B25" s="126" t="s">
        <v>22</v>
      </c>
      <c r="C25" s="127"/>
      <c r="D25" s="80">
        <f>直接経費22*0.3</f>
        <v>0</v>
      </c>
      <c r="E25" s="80">
        <f>直接経費23*0.3</f>
        <v>0</v>
      </c>
      <c r="F25" s="80">
        <f t="shared" si="0"/>
        <v>0</v>
      </c>
      <c r="G25" s="81">
        <f>直接経費24*0.3</f>
        <v>0</v>
      </c>
      <c r="H25" s="82">
        <f>直接経費25*0.3</f>
        <v>0</v>
      </c>
      <c r="I25" s="83">
        <f t="shared" si="1"/>
        <v>0</v>
      </c>
    </row>
    <row r="26" spans="2:9" ht="21" customHeight="1" thickBot="1">
      <c r="B26" s="124" t="s">
        <v>20</v>
      </c>
      <c r="C26" s="125"/>
      <c r="D26" s="98">
        <f>D24+D25</f>
        <v>0</v>
      </c>
      <c r="E26" s="98">
        <f>E24+E25</f>
        <v>0</v>
      </c>
      <c r="F26" s="98">
        <f t="shared" si="0"/>
        <v>0</v>
      </c>
      <c r="G26" s="99">
        <f>G24+G25</f>
        <v>0</v>
      </c>
      <c r="H26" s="100">
        <f>H24+H25</f>
        <v>0</v>
      </c>
      <c r="I26" s="101">
        <f t="shared" si="1"/>
        <v>0</v>
      </c>
    </row>
    <row r="27" spans="4:9" ht="13.5">
      <c r="D27" s="84"/>
      <c r="E27" s="84"/>
      <c r="F27" s="84"/>
      <c r="G27" s="84"/>
      <c r="H27" s="84"/>
      <c r="I27" s="84"/>
    </row>
  </sheetData>
  <sheetProtection sheet="1" formatCells="0" formatColumns="0" formatRows="0" insertColumns="0" insertRows="0" deleteColumns="0" deleteRows="0"/>
  <protectedRanges>
    <protectedRange sqref="I2 H8 D25:I25 H6:I7" name="範囲1"/>
  </protectedRanges>
  <mergeCells count="14">
    <mergeCell ref="H6:I6"/>
    <mergeCell ref="H7:I7"/>
    <mergeCell ref="H8:I8"/>
    <mergeCell ref="I18:I19"/>
    <mergeCell ref="B18:C19"/>
    <mergeCell ref="C11:J11"/>
    <mergeCell ref="C14:J14"/>
    <mergeCell ref="B20:B23"/>
    <mergeCell ref="B26:C26"/>
    <mergeCell ref="B25:C25"/>
    <mergeCell ref="B24:C24"/>
    <mergeCell ref="G18:G19"/>
    <mergeCell ref="H18:H19"/>
    <mergeCell ref="F18:F19"/>
  </mergeCells>
  <printOptions/>
  <pageMargins left="0.7086614173228347" right="0.5118110236220472" top="0.7480314960629921" bottom="0.7480314960629921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2011-02-09T04:04:30Z</dcterms:created>
  <dcterms:modified xsi:type="dcterms:W3CDTF">2011-02-10T02:33:45Z</dcterms:modified>
  <cp:category/>
  <cp:version/>
  <cp:contentType/>
  <cp:contentStatus/>
</cp:coreProperties>
</file>