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24226"/>
  <xr:revisionPtr revIDLastSave="0" documentId="13_ncr:1_{FD51E80A-98BA-49D1-B972-62E16ED70C4A}" xr6:coauthVersionLast="47" xr6:coauthVersionMax="47" xr10:uidLastSave="{00000000-0000-0000-0000-000000000000}"/>
  <bookViews>
    <workbookView xWindow="28680" yWindow="-120" windowWidth="29040" windowHeight="15720" xr2:uid="{52590297-1D89-402B-993A-264F366EFBBA}"/>
  </bookViews>
  <sheets>
    <sheet name="新規 " sheetId="36" r:id="rId1"/>
  </sheets>
  <definedNames>
    <definedName name="_xlnm.Print_Area" localSheetId="0">'新規 '!$A$1:$T$127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7" i="36" l="1"/>
  <c r="S108" i="36"/>
  <c r="M109" i="36"/>
  <c r="M108" i="36"/>
  <c r="P108" i="36" s="1"/>
  <c r="P113" i="36"/>
  <c r="M107" i="36"/>
  <c r="G108" i="36"/>
  <c r="D108" i="36"/>
  <c r="G107" i="36"/>
  <c r="S107" i="36"/>
  <c r="J113" i="36"/>
  <c r="P112" i="36"/>
  <c r="J112" i="36"/>
  <c r="P103" i="36"/>
  <c r="P107" i="36" l="1"/>
  <c r="J108" i="36"/>
  <c r="J107" i="36"/>
  <c r="D66" i="36"/>
  <c r="P117" i="36"/>
  <c r="J117" i="36"/>
  <c r="P102" i="36"/>
  <c r="P99" i="36"/>
  <c r="J99" i="36"/>
  <c r="P98" i="36"/>
  <c r="J98" i="36"/>
  <c r="P94" i="36"/>
  <c r="J94" i="36"/>
  <c r="P93" i="36"/>
  <c r="J93" i="36"/>
  <c r="P85" i="36"/>
  <c r="J85" i="36"/>
  <c r="P84" i="36"/>
  <c r="J84" i="36"/>
  <c r="P81" i="36"/>
  <c r="J81" i="36"/>
  <c r="P80" i="36"/>
  <c r="J80" i="36"/>
  <c r="P76" i="36"/>
  <c r="J76" i="36"/>
  <c r="P75" i="36"/>
  <c r="J75" i="36"/>
  <c r="P71" i="36"/>
  <c r="J71" i="36"/>
  <c r="P70" i="36"/>
  <c r="J70" i="36"/>
  <c r="M67" i="36"/>
  <c r="S66" i="36"/>
  <c r="M66" i="36"/>
  <c r="G66" i="36"/>
  <c r="S65" i="36"/>
  <c r="M65" i="36"/>
  <c r="G65" i="36"/>
  <c r="D65" i="36"/>
  <c r="P61" i="36"/>
  <c r="J61" i="36"/>
  <c r="P60" i="36"/>
  <c r="J60" i="36"/>
  <c r="P56" i="36"/>
  <c r="J56" i="36"/>
  <c r="P55" i="36"/>
  <c r="J55" i="36"/>
  <c r="P51" i="36"/>
  <c r="J51" i="36"/>
  <c r="P50" i="36"/>
  <c r="J50" i="36"/>
  <c r="P46" i="36"/>
  <c r="J46" i="36"/>
  <c r="P45" i="36"/>
  <c r="J45" i="36"/>
  <c r="M42" i="36"/>
  <c r="S41" i="36"/>
  <c r="M41" i="36"/>
  <c r="G41" i="36"/>
  <c r="D41" i="36"/>
  <c r="S40" i="36"/>
  <c r="M40" i="36"/>
  <c r="G40" i="36"/>
  <c r="D40" i="36"/>
  <c r="P36" i="36"/>
  <c r="J36" i="36"/>
  <c r="P35" i="36"/>
  <c r="J35" i="36"/>
  <c r="P31" i="36"/>
  <c r="J31" i="36"/>
  <c r="P30" i="36"/>
  <c r="J30" i="36"/>
  <c r="P26" i="36"/>
  <c r="J26" i="36"/>
  <c r="P25" i="36"/>
  <c r="J25" i="36"/>
  <c r="P21" i="36"/>
  <c r="J21" i="36"/>
  <c r="P20" i="36"/>
  <c r="J20" i="36"/>
  <c r="P16" i="36"/>
  <c r="J16" i="36"/>
  <c r="P15" i="36"/>
  <c r="J15" i="36"/>
  <c r="P11" i="36"/>
  <c r="J11" i="36"/>
  <c r="P10" i="36"/>
  <c r="J10" i="36"/>
  <c r="J66" i="36" l="1"/>
  <c r="P40" i="36"/>
  <c r="J65" i="36"/>
  <c r="P65" i="36"/>
  <c r="J41" i="36"/>
  <c r="P41" i="36"/>
  <c r="P66" i="36"/>
  <c r="J40" i="36"/>
</calcChain>
</file>

<file path=xl/sharedStrings.xml><?xml version="1.0" encoding="utf-8"?>
<sst xmlns="http://schemas.openxmlformats.org/spreadsheetml/2006/main" count="405" uniqueCount="54">
  <si>
    <t>科研費（補助金分・基金分）配分状況一覧（令和7年度　新規採択分）</t>
    <rPh sb="0" eb="3">
      <t>カケンヒ</t>
    </rPh>
    <rPh sb="4" eb="7">
      <t>ホジョキン</t>
    </rPh>
    <rPh sb="7" eb="8">
      <t>ブン</t>
    </rPh>
    <rPh sb="9" eb="11">
      <t>キキン</t>
    </rPh>
    <rPh sb="11" eb="12">
      <t>ブン</t>
    </rPh>
    <rPh sb="13" eb="15">
      <t>ハイブン</t>
    </rPh>
    <rPh sb="15" eb="17">
      <t>ジョウキョウ</t>
    </rPh>
    <rPh sb="17" eb="19">
      <t>イチラン</t>
    </rPh>
    <rPh sb="20" eb="22">
      <t>レイワ</t>
    </rPh>
    <rPh sb="23" eb="25">
      <t>ネンド</t>
    </rPh>
    <rPh sb="24" eb="25">
      <t>ド</t>
    </rPh>
    <rPh sb="25" eb="27">
      <t>ヘイネンド</t>
    </rPh>
    <rPh sb="26" eb="28">
      <t>シンキ</t>
    </rPh>
    <rPh sb="28" eb="30">
      <t>サイタク</t>
    </rPh>
    <rPh sb="30" eb="31">
      <t>ブン</t>
    </rPh>
    <phoneticPr fontId="2"/>
  </si>
  <si>
    <t>研　究　種　目</t>
    <phoneticPr fontId="2"/>
  </si>
  <si>
    <t>研究課題数</t>
    <rPh sb="0" eb="2">
      <t>ケンキュウ</t>
    </rPh>
    <rPh sb="2" eb="4">
      <t>カダイ</t>
    </rPh>
    <rPh sb="4" eb="5">
      <t>スウ</t>
    </rPh>
    <phoneticPr fontId="2"/>
  </si>
  <si>
    <t>採択率　　（％）</t>
    <rPh sb="0" eb="2">
      <t>サイタク</t>
    </rPh>
    <rPh sb="2" eb="3">
      <t>リツ</t>
    </rPh>
    <phoneticPr fontId="2"/>
  </si>
  <si>
    <t>配 分 額　　（千円）</t>
    <rPh sb="0" eb="1">
      <t>ハイ</t>
    </rPh>
    <rPh sb="2" eb="3">
      <t>ブン</t>
    </rPh>
    <rPh sb="4" eb="5">
      <t>ガク</t>
    </rPh>
    <rPh sb="8" eb="10">
      <t>センエン</t>
    </rPh>
    <phoneticPr fontId="2"/>
  </si>
  <si>
    <t>１課題当たりの配分額</t>
    <rPh sb="1" eb="3">
      <t>カダイ</t>
    </rPh>
    <rPh sb="3" eb="4">
      <t>ア</t>
    </rPh>
    <rPh sb="7" eb="9">
      <t>ハイブン</t>
    </rPh>
    <rPh sb="9" eb="10">
      <t>ガク</t>
    </rPh>
    <phoneticPr fontId="2"/>
  </si>
  <si>
    <t>応　　募　　　（件）</t>
    <rPh sb="0" eb="1">
      <t>オウ</t>
    </rPh>
    <rPh sb="3" eb="4">
      <t>ツノル</t>
    </rPh>
    <rPh sb="8" eb="9">
      <t>ケン</t>
    </rPh>
    <phoneticPr fontId="2"/>
  </si>
  <si>
    <t>採　　択　　　（件）</t>
    <rPh sb="0" eb="1">
      <t>サイ</t>
    </rPh>
    <rPh sb="3" eb="4">
      <t>タク</t>
    </rPh>
    <rPh sb="8" eb="9">
      <t>ケン</t>
    </rPh>
    <phoneticPr fontId="2"/>
  </si>
  <si>
    <t>平　均　（千円）</t>
    <rPh sb="0" eb="1">
      <t>ヘイ</t>
    </rPh>
    <rPh sb="2" eb="3">
      <t>ヒトシ</t>
    </rPh>
    <rPh sb="5" eb="7">
      <t>センエン</t>
    </rPh>
    <phoneticPr fontId="2"/>
  </si>
  <si>
    <t>最　高　（千円）</t>
    <rPh sb="0" eb="1">
      <t>サイ</t>
    </rPh>
    <rPh sb="2" eb="3">
      <t>タカ</t>
    </rPh>
    <rPh sb="5" eb="7">
      <t>センエン</t>
    </rPh>
    <phoneticPr fontId="2"/>
  </si>
  <si>
    <t>　　特別推進研究</t>
    <rPh sb="2" eb="4">
      <t>トクベツ</t>
    </rPh>
    <rPh sb="4" eb="6">
      <t>スイシン</t>
    </rPh>
    <rPh sb="6" eb="8">
      <t>ケンキュウ</t>
    </rPh>
    <phoneticPr fontId="2"/>
  </si>
  <si>
    <t>〔</t>
    <phoneticPr fontId="2"/>
  </si>
  <si>
    <t>〕</t>
    <phoneticPr fontId="2"/>
  </si>
  <si>
    <t/>
  </si>
  <si>
    <t>【</t>
    <phoneticPr fontId="2"/>
  </si>
  <si>
    <t>】</t>
    <phoneticPr fontId="2"/>
  </si>
  <si>
    <t>　　学術変革領域研究（Ａ）</t>
    <rPh sb="2" eb="4">
      <t>ガクジュツ</t>
    </rPh>
    <rPh sb="4" eb="6">
      <t>ヘンカク</t>
    </rPh>
    <rPh sb="6" eb="8">
      <t>リョウイキ</t>
    </rPh>
    <rPh sb="8" eb="10">
      <t>ケンキュウ</t>
    </rPh>
    <phoneticPr fontId="2"/>
  </si>
  <si>
    <t>　　　</t>
    <phoneticPr fontId="2"/>
  </si>
  <si>
    <t>　　研究領域</t>
    <rPh sb="2" eb="4">
      <t>ケンキュウ</t>
    </rPh>
    <rPh sb="4" eb="6">
      <t>リョウイキ</t>
    </rPh>
    <phoneticPr fontId="2"/>
  </si>
  <si>
    <t>【</t>
  </si>
  <si>
    <t>】</t>
  </si>
  <si>
    <t>　　　 計画研究</t>
    <phoneticPr fontId="2"/>
  </si>
  <si>
    <t>　　学術変革領域研究（A)　</t>
    <rPh sb="2" eb="4">
      <t>ガクジュツ</t>
    </rPh>
    <rPh sb="4" eb="6">
      <t>ヘンカク</t>
    </rPh>
    <rPh sb="6" eb="8">
      <t>リョウイキ</t>
    </rPh>
    <rPh sb="8" eb="10">
      <t>ケンキュウ</t>
    </rPh>
    <phoneticPr fontId="2"/>
  </si>
  <si>
    <t>　　（令和4年度及び令和6年度採択領域）</t>
    <rPh sb="3" eb="5">
      <t>レイワ</t>
    </rPh>
    <rPh sb="8" eb="9">
      <t>オヨ</t>
    </rPh>
    <phoneticPr fontId="2"/>
  </si>
  <si>
    <t>　　公募研究</t>
    <rPh sb="2" eb="4">
      <t>コウボ</t>
    </rPh>
    <phoneticPr fontId="2"/>
  </si>
  <si>
    <t>　　学術変革領域研究（Ｂ）</t>
    <rPh sb="2" eb="4">
      <t>ガクジュツ</t>
    </rPh>
    <rPh sb="4" eb="6">
      <t>ヘンカク</t>
    </rPh>
    <rPh sb="6" eb="8">
      <t>リョウイキ</t>
    </rPh>
    <rPh sb="8" eb="10">
      <t>ケンキュウ</t>
    </rPh>
    <phoneticPr fontId="2"/>
  </si>
  <si>
    <t>　　　 計画研究</t>
    <rPh sb="4" eb="6">
      <t>ケイカク</t>
    </rPh>
    <rPh sb="6" eb="8">
      <t>ケンキュウ</t>
    </rPh>
    <phoneticPr fontId="2"/>
  </si>
  <si>
    <t>　　基盤研究</t>
    <phoneticPr fontId="2"/>
  </si>
  <si>
    <t>　　基盤研究（Ｓ）</t>
    <phoneticPr fontId="2"/>
  </si>
  <si>
    <t>　　基盤研究（Ａ）</t>
    <phoneticPr fontId="2"/>
  </si>
  <si>
    <t>　　基盤研究（Ｂ）  ＊</t>
    <phoneticPr fontId="2"/>
  </si>
  <si>
    <t>　　基盤研究（Ｃ）  ＊</t>
    <rPh sb="2" eb="4">
      <t>キバン</t>
    </rPh>
    <rPh sb="4" eb="6">
      <t>ケンキュウ</t>
    </rPh>
    <phoneticPr fontId="2"/>
  </si>
  <si>
    <t xml:space="preserve">　　挑戦的研究  </t>
    <rPh sb="2" eb="5">
      <t>チョウセンテキ</t>
    </rPh>
    <rPh sb="5" eb="7">
      <t>ケンキュウ</t>
    </rPh>
    <phoneticPr fontId="2"/>
  </si>
  <si>
    <t>　　挑戦的研究（開拓）  ＊</t>
    <rPh sb="2" eb="5">
      <t>チョウセンテキ</t>
    </rPh>
    <rPh sb="5" eb="7">
      <t>ケンキュウ</t>
    </rPh>
    <rPh sb="8" eb="10">
      <t>カイタク</t>
    </rPh>
    <phoneticPr fontId="2"/>
  </si>
  <si>
    <t>　　挑戦的研究（萌芽）  ＊</t>
    <rPh sb="2" eb="5">
      <t>チョウセンテキ</t>
    </rPh>
    <rPh sb="5" eb="7">
      <t>ケンキュウ</t>
    </rPh>
    <rPh sb="8" eb="10">
      <t>ホウガ</t>
    </rPh>
    <phoneticPr fontId="2"/>
  </si>
  <si>
    <t>　　若手研究  ＊</t>
    <rPh sb="2" eb="4">
      <t>ワカテ</t>
    </rPh>
    <rPh sb="4" eb="6">
      <t>ケンキュウ</t>
    </rPh>
    <phoneticPr fontId="2"/>
  </si>
  <si>
    <t>　　研究活動スタート支援 ＊</t>
    <phoneticPr fontId="2"/>
  </si>
  <si>
    <t>　　奨励研究   　</t>
    <rPh sb="2" eb="4">
      <t>ショウレイ</t>
    </rPh>
    <rPh sb="4" eb="6">
      <t>ケンキュウ</t>
    </rPh>
    <phoneticPr fontId="2"/>
  </si>
  <si>
    <t>　</t>
  </si>
  <si>
    <t>　　研究成果公開促進費   　</t>
    <rPh sb="2" eb="4">
      <t>ケンキュウ</t>
    </rPh>
    <rPh sb="4" eb="6">
      <t>セイカ</t>
    </rPh>
    <rPh sb="6" eb="8">
      <t>コウカイ</t>
    </rPh>
    <rPh sb="8" eb="10">
      <t>ソクシン</t>
    </rPh>
    <rPh sb="10" eb="11">
      <t>ヒ</t>
    </rPh>
    <phoneticPr fontId="2"/>
  </si>
  <si>
    <t>　　特別研究員奨励費  ＊</t>
  </si>
  <si>
    <t>―</t>
    <phoneticPr fontId="2"/>
  </si>
  <si>
    <t>―</t>
  </si>
  <si>
    <t xml:space="preserve">    国際共同研究加速基金</t>
    <phoneticPr fontId="2"/>
  </si>
  <si>
    <t>　　国際先導研究  ＊</t>
    <phoneticPr fontId="2"/>
  </si>
  <si>
    <t>（注２）　〔　　〕内は、前年度実績を示す。</t>
    <rPh sb="1" eb="2">
      <t>チュウ</t>
    </rPh>
    <rPh sb="9" eb="10">
      <t>ナイ</t>
    </rPh>
    <rPh sb="12" eb="15">
      <t>ゼンネンド</t>
    </rPh>
    <rPh sb="15" eb="17">
      <t>ジッセキ</t>
    </rPh>
    <rPh sb="18" eb="19">
      <t>シメ</t>
    </rPh>
    <phoneticPr fontId="2"/>
  </si>
  <si>
    <t>（注３）　【　　】内は、間接経費（外数）。</t>
    <rPh sb="1" eb="2">
      <t>チュウ</t>
    </rPh>
    <rPh sb="9" eb="10">
      <t>ナイ</t>
    </rPh>
    <rPh sb="12" eb="14">
      <t>カンセツ</t>
    </rPh>
    <rPh sb="14" eb="16">
      <t>ケイヒ</t>
    </rPh>
    <rPh sb="17" eb="18">
      <t>ソト</t>
    </rPh>
    <rPh sb="18" eb="19">
      <t>カズ</t>
    </rPh>
    <phoneticPr fontId="2"/>
  </si>
  <si>
    <t>（注４）　＊は、基金研究種目であるため、「配分額」欄及び「１課題当たりの配分額」欄には令和７年度の当初計画に対する配分額を計上。</t>
    <rPh sb="1" eb="2">
      <t>チュウ</t>
    </rPh>
    <rPh sb="8" eb="10">
      <t>キキン</t>
    </rPh>
    <rPh sb="10" eb="12">
      <t>ケンキュウ</t>
    </rPh>
    <rPh sb="12" eb="14">
      <t>シュモク</t>
    </rPh>
    <rPh sb="21" eb="24">
      <t>ハイブンガク</t>
    </rPh>
    <rPh sb="25" eb="26">
      <t>ラン</t>
    </rPh>
    <rPh sb="26" eb="27">
      <t>オヨ</t>
    </rPh>
    <rPh sb="30" eb="32">
      <t>カダイ</t>
    </rPh>
    <rPh sb="32" eb="33">
      <t>ア</t>
    </rPh>
    <rPh sb="36" eb="39">
      <t>ハイブンガク</t>
    </rPh>
    <rPh sb="40" eb="41">
      <t>ラン</t>
    </rPh>
    <rPh sb="43" eb="45">
      <t>レイワ</t>
    </rPh>
    <rPh sb="46" eb="48">
      <t>ネンド</t>
    </rPh>
    <rPh sb="47" eb="48">
      <t>ド</t>
    </rPh>
    <rPh sb="48" eb="50">
      <t>ヘイネンド</t>
    </rPh>
    <rPh sb="49" eb="51">
      <t>トウショ</t>
    </rPh>
    <rPh sb="51" eb="53">
      <t>ケイカク</t>
    </rPh>
    <rPh sb="54" eb="55">
      <t>タイ</t>
    </rPh>
    <rPh sb="57" eb="59">
      <t>ハイブン</t>
    </rPh>
    <rPh sb="59" eb="60">
      <t>ガク</t>
    </rPh>
    <rPh sb="61" eb="63">
      <t>ケイジョウ</t>
    </rPh>
    <phoneticPr fontId="2"/>
  </si>
  <si>
    <t>〔</t>
  </si>
  <si>
    <t>〕</t>
  </si>
  <si>
    <t>令和８年３月現在</t>
    <rPh sb="0" eb="2">
      <t>レイワ</t>
    </rPh>
    <rPh sb="3" eb="4">
      <t>ネン</t>
    </rPh>
    <rPh sb="5" eb="6">
      <t>ガツ</t>
    </rPh>
    <rPh sb="6" eb="8">
      <t>ゲンザイ</t>
    </rPh>
    <phoneticPr fontId="2"/>
  </si>
  <si>
    <t>　　海外連携研究  ＊</t>
    <rPh sb="2" eb="4">
      <t>カイガイ</t>
    </rPh>
    <rPh sb="4" eb="6">
      <t>レンケイ</t>
    </rPh>
    <rPh sb="6" eb="8">
      <t>ケンキュウ</t>
    </rPh>
    <phoneticPr fontId="2"/>
  </si>
  <si>
    <t>（令和6年度公募をもって終了）</t>
    <phoneticPr fontId="2"/>
  </si>
  <si>
    <t>（注１）　「特別推進研究」、「学術変革領域研究（Ａ）」（計画研究及び公募研究）、「学術変革領域研究（Ｂ）」（計画研究）、 「基盤研究」、「挑戦的研究」、「若手研究」、
           「研究活動スタート支援」、「奨励研究」、「研究成果公開促進費」、「特別研究員奨励費」、「国際共同研究加速基金（国際先導研究）」及び
　　　　　「国際共同研究加速基金（海外連携研究）」について掲載。</t>
    <rPh sb="1" eb="2">
      <t>チュウ</t>
    </rPh>
    <rPh sb="139" eb="141">
      <t>コクサイ</t>
    </rPh>
    <rPh sb="141" eb="143">
      <t>キョウドウ</t>
    </rPh>
    <rPh sb="143" eb="145">
      <t>ケンキュウ</t>
    </rPh>
    <rPh sb="145" eb="147">
      <t>カソク</t>
    </rPh>
    <rPh sb="147" eb="149">
      <t>キキン</t>
    </rPh>
    <rPh sb="158" eb="159">
      <t>オヨ</t>
    </rPh>
    <rPh sb="178" eb="182">
      <t>カイガイレンケイ</t>
    </rPh>
    <rPh sb="182" eb="184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</si>
</sst>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_(* #,##0_);_(* \(#,##0\);_(* &quot;-&quot;_);_(@_)"/>
    <numFmt numFmtId="177" formatCode="#,##0_ "/>
    <numFmt numFmtId="178" formatCode="#,##0.0_ "/>
    <numFmt numFmtId="179" formatCode="#,##0_);[Red]\(#,##0\)"/>
    <numFmt numFmtId="180" formatCode="0.0_);[Red]\(0.0\)"/>
    <numFmt numFmtId="181" formatCode="#,##0,"/>
    <numFmt numFmtId="182" formatCode="0_);[Red]\(0\)"/>
  </numFmts>
  <fonts count="2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2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5"/>
      <color indexed="8"/>
      <name val="ＭＳ Ｐゴシック"/>
      <family val="3"/>
      <charset val="128"/>
    </font>
    <font>
      <b/>
      <sz val="15"/>
      <color indexed="8"/>
      <name val="ＭＳ Ｐゴシック"/>
      <family val="3"/>
      <charset val="128"/>
    </font>
    <font>
      <b/>
      <sz val="15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5"/>
      <name val="ＭＳ Ｐゴシック"/>
      <family val="3"/>
      <charset val="128"/>
    </font>
    <font>
      <b/>
      <sz val="15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5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176" fontId="2" fillId="0" borderId="0" applyFont="0" applyFill="0" applyBorder="0" applyAlignment="0" applyProtection="0"/>
    <xf numFmtId="0" fontId="18" fillId="0" borderId="0"/>
    <xf numFmtId="38" fontId="18" fillId="0" borderId="0" applyFont="0" applyFill="0" applyBorder="0" applyAlignment="0" applyProtection="0"/>
    <xf numFmtId="0" fontId="1" fillId="0" borderId="0">
      <alignment vertical="center"/>
    </xf>
  </cellStyleXfs>
  <cellXfs count="18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77" fontId="3" fillId="0" borderId="0" xfId="0" applyNumberFormat="1" applyFont="1" applyAlignment="1">
      <alignment vertical="center"/>
    </xf>
    <xf numFmtId="177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77" fontId="5" fillId="0" borderId="0" xfId="0" applyNumberFormat="1" applyFont="1" applyAlignment="1">
      <alignment vertical="center"/>
    </xf>
    <xf numFmtId="177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181" fontId="5" fillId="0" borderId="0" xfId="0" applyNumberFormat="1" applyFont="1" applyAlignment="1">
      <alignment vertical="center"/>
    </xf>
    <xf numFmtId="181" fontId="9" fillId="0" borderId="0" xfId="0" applyNumberFormat="1" applyFont="1" applyAlignment="1">
      <alignment horizontal="center" vertical="center"/>
    </xf>
    <xf numFmtId="181" fontId="5" fillId="0" borderId="0" xfId="0" applyNumberFormat="1" applyFont="1" applyAlignment="1">
      <alignment horizontal="center" vertical="center"/>
    </xf>
    <xf numFmtId="181" fontId="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79" fontId="11" fillId="0" borderId="0" xfId="0" applyNumberFormat="1" applyFont="1" applyAlignment="1">
      <alignment horizontal="right" vertical="center"/>
    </xf>
    <xf numFmtId="180" fontId="11" fillId="0" borderId="0" xfId="0" applyNumberFormat="1" applyFont="1" applyAlignment="1">
      <alignment horizontal="right" vertical="center"/>
    </xf>
    <xf numFmtId="181" fontId="11" fillId="0" borderId="0" xfId="0" applyNumberFormat="1" applyFont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179" fontId="10" fillId="0" borderId="7" xfId="0" applyNumberFormat="1" applyFont="1" applyBorder="1" applyAlignment="1">
      <alignment vertical="center"/>
    </xf>
    <xf numFmtId="181" fontId="10" fillId="0" borderId="7" xfId="0" applyNumberFormat="1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177" fontId="10" fillId="0" borderId="7" xfId="0" applyNumberFormat="1" applyFont="1" applyBorder="1" applyAlignment="1">
      <alignment horizontal="left" vertical="center"/>
    </xf>
    <xf numFmtId="177" fontId="10" fillId="0" borderId="7" xfId="0" applyNumberFormat="1" applyFont="1" applyBorder="1" applyAlignment="1">
      <alignment vertical="center"/>
    </xf>
    <xf numFmtId="178" fontId="10" fillId="0" borderId="7" xfId="0" applyNumberFormat="1" applyFont="1" applyBorder="1" applyAlignment="1">
      <alignment vertical="center"/>
    </xf>
    <xf numFmtId="0" fontId="13" fillId="0" borderId="0" xfId="0" applyFont="1" applyAlignment="1">
      <alignment horizontal="right" vertical="center"/>
    </xf>
    <xf numFmtId="177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horizontal="right" vertical="center"/>
    </xf>
    <xf numFmtId="181" fontId="13" fillId="0" borderId="0" xfId="0" applyNumberFormat="1" applyFont="1" applyAlignment="1">
      <alignment vertical="center"/>
    </xf>
    <xf numFmtId="49" fontId="9" fillId="0" borderId="1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5" xfId="0" applyNumberFormat="1" applyFont="1" applyBorder="1" applyAlignment="1">
      <alignment vertical="center"/>
    </xf>
    <xf numFmtId="181" fontId="14" fillId="0" borderId="0" xfId="0" applyNumberFormat="1" applyFont="1" applyAlignment="1">
      <alignment horizontal="right" vertical="center"/>
    </xf>
    <xf numFmtId="181" fontId="14" fillId="0" borderId="0" xfId="0" applyNumberFormat="1" applyFont="1" applyAlignment="1">
      <alignment vertical="center"/>
    </xf>
    <xf numFmtId="180" fontId="14" fillId="0" borderId="0" xfId="0" applyNumberFormat="1" applyFont="1" applyAlignment="1">
      <alignment horizontal="right" vertical="center"/>
    </xf>
    <xf numFmtId="0" fontId="16" fillId="0" borderId="0" xfId="0" applyFont="1" applyAlignment="1">
      <alignment vertical="center"/>
    </xf>
    <xf numFmtId="0" fontId="16" fillId="0" borderId="4" xfId="0" applyFont="1" applyBorder="1" applyAlignment="1">
      <alignment horizontal="right" vertical="center"/>
    </xf>
    <xf numFmtId="179" fontId="16" fillId="0" borderId="4" xfId="0" applyNumberFormat="1" applyFont="1" applyBorder="1" applyAlignment="1">
      <alignment horizontal="right" vertical="center"/>
    </xf>
    <xf numFmtId="177" fontId="16" fillId="0" borderId="3" xfId="0" applyNumberFormat="1" applyFont="1" applyBorder="1" applyAlignment="1">
      <alignment horizontal="left" vertical="center"/>
    </xf>
    <xf numFmtId="177" fontId="16" fillId="0" borderId="4" xfId="0" applyNumberFormat="1" applyFont="1" applyBorder="1" applyAlignment="1">
      <alignment horizontal="right" vertical="center"/>
    </xf>
    <xf numFmtId="178" fontId="16" fillId="0" borderId="4" xfId="0" applyNumberFormat="1" applyFont="1" applyBorder="1" applyAlignment="1">
      <alignment horizontal="right" vertical="center"/>
    </xf>
    <xf numFmtId="181" fontId="16" fillId="0" borderId="4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0" fontId="16" fillId="0" borderId="0" xfId="0" applyFont="1" applyAlignment="1">
      <alignment horizontal="right" vertical="center"/>
    </xf>
    <xf numFmtId="49" fontId="16" fillId="0" borderId="1" xfId="0" applyNumberFormat="1" applyFont="1" applyBorder="1" applyAlignment="1">
      <alignment horizontal="left" vertical="center"/>
    </xf>
    <xf numFmtId="179" fontId="17" fillId="0" borderId="0" xfId="0" applyNumberFormat="1" applyFont="1" applyAlignment="1">
      <alignment vertical="center"/>
    </xf>
    <xf numFmtId="177" fontId="16" fillId="0" borderId="1" xfId="0" applyNumberFormat="1" applyFont="1" applyBorder="1" applyAlignment="1">
      <alignment vertical="center"/>
    </xf>
    <xf numFmtId="177" fontId="16" fillId="0" borderId="0" xfId="0" applyNumberFormat="1" applyFont="1" applyAlignment="1">
      <alignment vertical="center"/>
    </xf>
    <xf numFmtId="180" fontId="17" fillId="0" borderId="0" xfId="0" applyNumberFormat="1" applyFont="1" applyAlignment="1">
      <alignment horizontal="right" vertical="center"/>
    </xf>
    <xf numFmtId="177" fontId="16" fillId="0" borderId="1" xfId="0" applyNumberFormat="1" applyFont="1" applyBorder="1" applyAlignment="1">
      <alignment horizontal="left" vertical="center"/>
    </xf>
    <xf numFmtId="181" fontId="17" fillId="0" borderId="0" xfId="0" applyNumberFormat="1" applyFont="1" applyAlignment="1">
      <alignment vertical="center"/>
    </xf>
    <xf numFmtId="181" fontId="17" fillId="0" borderId="0" xfId="0" applyNumberFormat="1" applyFont="1" applyAlignment="1">
      <alignment horizontal="right" vertical="center"/>
    </xf>
    <xf numFmtId="178" fontId="17" fillId="0" borderId="0" xfId="0" applyNumberFormat="1" applyFont="1" applyAlignment="1">
      <alignment vertical="center"/>
    </xf>
    <xf numFmtId="0" fontId="16" fillId="0" borderId="7" xfId="0" applyFont="1" applyBorder="1" applyAlignment="1">
      <alignment horizontal="right" vertical="center"/>
    </xf>
    <xf numFmtId="177" fontId="16" fillId="0" borderId="6" xfId="0" applyNumberFormat="1" applyFont="1" applyBorder="1" applyAlignment="1">
      <alignment horizontal="left" vertical="center"/>
    </xf>
    <xf numFmtId="177" fontId="16" fillId="0" borderId="0" xfId="0" applyNumberFormat="1" applyFont="1" applyAlignment="1">
      <alignment horizontal="left" vertical="center"/>
    </xf>
    <xf numFmtId="181" fontId="16" fillId="0" borderId="0" xfId="0" applyNumberFormat="1" applyFont="1" applyAlignment="1">
      <alignment vertical="center"/>
    </xf>
    <xf numFmtId="0" fontId="16" fillId="0" borderId="5" xfId="0" applyFont="1" applyBorder="1" applyAlignment="1">
      <alignment vertical="center"/>
    </xf>
    <xf numFmtId="49" fontId="16" fillId="0" borderId="0" xfId="0" applyNumberFormat="1" applyFont="1" applyAlignment="1">
      <alignment horizontal="right" vertical="center"/>
    </xf>
    <xf numFmtId="49" fontId="16" fillId="0" borderId="0" xfId="0" applyNumberFormat="1" applyFont="1" applyAlignment="1">
      <alignment horizontal="left" vertical="center"/>
    </xf>
    <xf numFmtId="179" fontId="16" fillId="0" borderId="7" xfId="0" applyNumberFormat="1" applyFont="1" applyBorder="1" applyAlignment="1">
      <alignment horizontal="right" vertical="center"/>
    </xf>
    <xf numFmtId="177" fontId="16" fillId="0" borderId="7" xfId="0" applyNumberFormat="1" applyFont="1" applyBorder="1" applyAlignment="1">
      <alignment horizontal="right" vertical="center"/>
    </xf>
    <xf numFmtId="181" fontId="16" fillId="0" borderId="7" xfId="0" applyNumberFormat="1" applyFont="1" applyBorder="1" applyAlignment="1">
      <alignment horizontal="right" vertical="center"/>
    </xf>
    <xf numFmtId="181" fontId="16" fillId="0" borderId="0" xfId="0" applyNumberFormat="1" applyFont="1" applyAlignment="1">
      <alignment horizontal="right" vertical="center"/>
    </xf>
    <xf numFmtId="179" fontId="17" fillId="0" borderId="0" xfId="0" applyNumberFormat="1" applyFont="1" applyAlignment="1">
      <alignment horizontal="right" vertical="center"/>
    </xf>
    <xf numFmtId="177" fontId="16" fillId="0" borderId="0" xfId="0" applyNumberFormat="1" applyFont="1" applyAlignment="1">
      <alignment horizontal="right" vertical="center"/>
    </xf>
    <xf numFmtId="178" fontId="17" fillId="0" borderId="0" xfId="0" applyNumberFormat="1" applyFont="1" applyAlignment="1">
      <alignment horizontal="right" vertical="center"/>
    </xf>
    <xf numFmtId="178" fontId="16" fillId="0" borderId="7" xfId="0" applyNumberFormat="1" applyFont="1" applyBorder="1" applyAlignment="1">
      <alignment horizontal="right" vertical="center"/>
    </xf>
    <xf numFmtId="177" fontId="16" fillId="0" borderId="2" xfId="0" applyNumberFormat="1" applyFont="1" applyBorder="1" applyAlignment="1">
      <alignment horizontal="right" vertical="center"/>
    </xf>
    <xf numFmtId="49" fontId="16" fillId="0" borderId="5" xfId="0" applyNumberFormat="1" applyFont="1" applyBorder="1" applyAlignment="1">
      <alignment horizontal="right" vertical="center"/>
    </xf>
    <xf numFmtId="180" fontId="16" fillId="0" borderId="0" xfId="0" applyNumberFormat="1" applyFont="1" applyAlignment="1">
      <alignment horizontal="right" vertical="center"/>
    </xf>
    <xf numFmtId="176" fontId="16" fillId="0" borderId="5" xfId="1" applyFont="1" applyFill="1" applyBorder="1" applyAlignment="1">
      <alignment horizontal="right" vertical="center"/>
    </xf>
    <xf numFmtId="176" fontId="17" fillId="0" borderId="0" xfId="1" applyFont="1" applyFill="1" applyBorder="1" applyAlignment="1">
      <alignment vertical="center"/>
    </xf>
    <xf numFmtId="176" fontId="17" fillId="0" borderId="1" xfId="1" applyFont="1" applyFill="1" applyBorder="1" applyAlignment="1">
      <alignment horizontal="left" vertical="center"/>
    </xf>
    <xf numFmtId="176" fontId="17" fillId="0" borderId="5" xfId="1" applyFont="1" applyFill="1" applyBorder="1" applyAlignment="1">
      <alignment horizontal="right" vertical="center"/>
    </xf>
    <xf numFmtId="181" fontId="17" fillId="0" borderId="0" xfId="1" applyNumberFormat="1" applyFont="1" applyFill="1" applyBorder="1" applyAlignment="1">
      <alignment vertical="center"/>
    </xf>
    <xf numFmtId="176" fontId="16" fillId="0" borderId="0" xfId="1" applyFont="1" applyFill="1" applyBorder="1" applyAlignment="1">
      <alignment horizontal="right" vertical="center"/>
    </xf>
    <xf numFmtId="176" fontId="17" fillId="0" borderId="0" xfId="1" applyFont="1" applyFill="1" applyBorder="1" applyAlignment="1">
      <alignment horizontal="right" vertical="center"/>
    </xf>
    <xf numFmtId="181" fontId="17" fillId="0" borderId="0" xfId="1" applyNumberFormat="1" applyFont="1" applyFill="1" applyBorder="1" applyAlignment="1">
      <alignment horizontal="right" vertical="center"/>
    </xf>
    <xf numFmtId="177" fontId="17" fillId="0" borderId="1" xfId="0" applyNumberFormat="1" applyFont="1" applyBorder="1" applyAlignment="1">
      <alignment horizontal="left" vertical="center"/>
    </xf>
    <xf numFmtId="177" fontId="17" fillId="0" borderId="0" xfId="0" applyNumberFormat="1" applyFont="1" applyAlignment="1">
      <alignment horizontal="right" vertical="center"/>
    </xf>
    <xf numFmtId="179" fontId="16" fillId="0" borderId="0" xfId="0" applyNumberFormat="1" applyFont="1" applyAlignment="1">
      <alignment horizontal="right" vertical="center"/>
    </xf>
    <xf numFmtId="178" fontId="16" fillId="0" borderId="0" xfId="0" applyNumberFormat="1" applyFont="1" applyAlignment="1">
      <alignment horizontal="right" vertical="center"/>
    </xf>
    <xf numFmtId="177" fontId="16" fillId="0" borderId="5" xfId="0" applyNumberFormat="1" applyFont="1" applyBorder="1" applyAlignment="1">
      <alignment horizontal="right" vertical="center"/>
    </xf>
    <xf numFmtId="181" fontId="17" fillId="0" borderId="0" xfId="2" applyNumberFormat="1" applyFont="1"/>
    <xf numFmtId="0" fontId="16" fillId="0" borderId="1" xfId="0" applyFont="1" applyBorder="1"/>
    <xf numFmtId="0" fontId="16" fillId="0" borderId="0" xfId="0" applyFont="1"/>
    <xf numFmtId="181" fontId="17" fillId="0" borderId="0" xfId="0" applyNumberFormat="1" applyFont="1"/>
    <xf numFmtId="179" fontId="16" fillId="0" borderId="4" xfId="0" applyNumberFormat="1" applyFont="1" applyBorder="1" applyAlignment="1">
      <alignment vertical="center"/>
    </xf>
    <xf numFmtId="177" fontId="16" fillId="0" borderId="3" xfId="0" applyNumberFormat="1" applyFont="1" applyBorder="1" applyAlignment="1">
      <alignment vertical="center"/>
    </xf>
    <xf numFmtId="177" fontId="16" fillId="0" borderId="4" xfId="0" applyNumberFormat="1" applyFont="1" applyBorder="1" applyAlignment="1">
      <alignment vertical="center"/>
    </xf>
    <xf numFmtId="178" fontId="16" fillId="0" borderId="4" xfId="0" applyNumberFormat="1" applyFont="1" applyBorder="1" applyAlignment="1">
      <alignment vertical="center"/>
    </xf>
    <xf numFmtId="181" fontId="16" fillId="0" borderId="4" xfId="0" applyNumberFormat="1" applyFont="1" applyBorder="1" applyAlignment="1">
      <alignment vertical="center"/>
    </xf>
    <xf numFmtId="179" fontId="16" fillId="0" borderId="0" xfId="0" applyNumberFormat="1" applyFont="1" applyAlignment="1">
      <alignment vertical="center"/>
    </xf>
    <xf numFmtId="0" fontId="17" fillId="0" borderId="0" xfId="0" applyFont="1"/>
    <xf numFmtId="3" fontId="17" fillId="0" borderId="0" xfId="0" applyNumberFormat="1" applyFont="1"/>
    <xf numFmtId="0" fontId="17" fillId="0" borderId="0" xfId="0" applyFont="1" applyAlignment="1">
      <alignment horizontal="center"/>
    </xf>
    <xf numFmtId="0" fontId="16" fillId="0" borderId="2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179" fontId="16" fillId="0" borderId="7" xfId="0" applyNumberFormat="1" applyFont="1" applyBorder="1" applyAlignment="1">
      <alignment vertical="center"/>
    </xf>
    <xf numFmtId="181" fontId="16" fillId="0" borderId="7" xfId="0" applyNumberFormat="1" applyFont="1" applyBorder="1" applyAlignment="1">
      <alignment vertical="center"/>
    </xf>
    <xf numFmtId="0" fontId="16" fillId="0" borderId="2" xfId="0" applyFont="1" applyBorder="1" applyAlignment="1">
      <alignment horizontal="right" vertical="center"/>
    </xf>
    <xf numFmtId="180" fontId="16" fillId="0" borderId="4" xfId="0" applyNumberFormat="1" applyFont="1" applyBorder="1" applyAlignment="1">
      <alignment horizontal="right" vertical="center"/>
    </xf>
    <xf numFmtId="0" fontId="16" fillId="0" borderId="5" xfId="0" applyFont="1" applyBorder="1" applyAlignment="1">
      <alignment horizontal="right" vertical="center"/>
    </xf>
    <xf numFmtId="0" fontId="16" fillId="0" borderId="1" xfId="0" applyFont="1" applyBorder="1" applyAlignment="1">
      <alignment horizontal="left" vertical="center"/>
    </xf>
    <xf numFmtId="0" fontId="16" fillId="0" borderId="5" xfId="0" applyFont="1" applyBorder="1" applyAlignment="1">
      <alignment vertical="top"/>
    </xf>
    <xf numFmtId="0" fontId="16" fillId="0" borderId="11" xfId="0" applyFont="1" applyBorder="1" applyAlignment="1">
      <alignment horizontal="right" vertical="center"/>
    </xf>
    <xf numFmtId="177" fontId="16" fillId="0" borderId="11" xfId="0" applyNumberFormat="1" applyFont="1" applyBorder="1" applyAlignment="1">
      <alignment horizontal="right" vertical="center"/>
    </xf>
    <xf numFmtId="180" fontId="16" fillId="0" borderId="7" xfId="0" applyNumberFormat="1" applyFont="1" applyBorder="1" applyAlignment="1">
      <alignment horizontal="right" vertical="center"/>
    </xf>
    <xf numFmtId="0" fontId="16" fillId="0" borderId="8" xfId="0" applyFont="1" applyBorder="1" applyAlignment="1">
      <alignment vertical="center"/>
    </xf>
    <xf numFmtId="38" fontId="17" fillId="0" borderId="0" xfId="3" applyFont="1" applyFill="1" applyBorder="1"/>
    <xf numFmtId="0" fontId="16" fillId="0" borderId="9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49" fontId="16" fillId="0" borderId="1" xfId="0" applyNumberFormat="1" applyFont="1" applyBorder="1" applyAlignment="1">
      <alignment vertical="center"/>
    </xf>
    <xf numFmtId="49" fontId="16" fillId="0" borderId="0" xfId="0" applyNumberFormat="1" applyFont="1" applyAlignment="1">
      <alignment vertical="center"/>
    </xf>
    <xf numFmtId="177" fontId="16" fillId="0" borderId="1" xfId="0" applyNumberFormat="1" applyFont="1" applyBorder="1" applyAlignment="1">
      <alignment horizontal="centerContinuous" vertical="center"/>
    </xf>
    <xf numFmtId="177" fontId="16" fillId="0" borderId="0" xfId="0" applyNumberFormat="1" applyFont="1" applyAlignment="1">
      <alignment horizontal="centerContinuous" vertical="center"/>
    </xf>
    <xf numFmtId="177" fontId="16" fillId="0" borderId="6" xfId="0" applyNumberFormat="1" applyFont="1" applyBorder="1" applyAlignment="1">
      <alignment vertical="center"/>
    </xf>
    <xf numFmtId="177" fontId="16" fillId="0" borderId="7" xfId="0" applyNumberFormat="1" applyFont="1" applyBorder="1" applyAlignment="1">
      <alignment vertical="center"/>
    </xf>
    <xf numFmtId="178" fontId="16" fillId="0" borderId="7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177" fontId="16" fillId="0" borderId="15" xfId="0" applyNumberFormat="1" applyFont="1" applyBorder="1" applyAlignment="1">
      <alignment vertical="center"/>
    </xf>
    <xf numFmtId="177" fontId="16" fillId="0" borderId="16" xfId="0" applyNumberFormat="1" applyFont="1" applyBorder="1" applyAlignment="1">
      <alignment horizontal="left" vertical="center"/>
    </xf>
    <xf numFmtId="49" fontId="16" fillId="0" borderId="17" xfId="0" applyNumberFormat="1" applyFont="1" applyBorder="1" applyAlignment="1">
      <alignment horizontal="right" vertical="center"/>
    </xf>
    <xf numFmtId="49" fontId="16" fillId="0" borderId="18" xfId="0" applyNumberFormat="1" applyFont="1" applyBorder="1" applyAlignment="1">
      <alignment horizontal="left" vertical="center"/>
    </xf>
    <xf numFmtId="182" fontId="16" fillId="0" borderId="1" xfId="0" applyNumberFormat="1" applyFont="1" applyBorder="1" applyAlignment="1">
      <alignment horizontal="left" vertical="center"/>
    </xf>
    <xf numFmtId="182" fontId="16" fillId="0" borderId="0" xfId="0" applyNumberFormat="1" applyFont="1" applyAlignment="1">
      <alignment horizontal="right" vertical="center"/>
    </xf>
    <xf numFmtId="177" fontId="16" fillId="0" borderId="17" xfId="0" applyNumberFormat="1" applyFont="1" applyBorder="1" applyAlignment="1">
      <alignment vertical="center"/>
    </xf>
    <xf numFmtId="177" fontId="16" fillId="0" borderId="18" xfId="0" applyNumberFormat="1" applyFont="1" applyBorder="1" applyAlignment="1">
      <alignment horizontal="left" vertical="center"/>
    </xf>
    <xf numFmtId="177" fontId="16" fillId="0" borderId="7" xfId="0" applyNumberFormat="1" applyFont="1" applyBorder="1" applyAlignment="1">
      <alignment horizontal="left" vertical="center"/>
    </xf>
    <xf numFmtId="177" fontId="16" fillId="0" borderId="20" xfId="0" applyNumberFormat="1" applyFont="1" applyBorder="1" applyAlignment="1">
      <alignment horizontal="right" vertical="center"/>
    </xf>
    <xf numFmtId="178" fontId="16" fillId="0" borderId="21" xfId="0" applyNumberFormat="1" applyFont="1" applyBorder="1" applyAlignment="1">
      <alignment horizontal="right" vertical="center"/>
    </xf>
    <xf numFmtId="177" fontId="16" fillId="0" borderId="22" xfId="0" applyNumberFormat="1" applyFont="1" applyBorder="1" applyAlignment="1">
      <alignment horizontal="left" vertical="center"/>
    </xf>
    <xf numFmtId="49" fontId="16" fillId="0" borderId="18" xfId="0" applyNumberFormat="1" applyFont="1" applyBorder="1" applyAlignment="1">
      <alignment vertical="center"/>
    </xf>
    <xf numFmtId="177" fontId="16" fillId="0" borderId="1" xfId="0" applyNumberFormat="1" applyFont="1" applyBorder="1" applyAlignment="1">
      <alignment horizontal="right" vertical="center"/>
    </xf>
    <xf numFmtId="177" fontId="16" fillId="0" borderId="18" xfId="0" applyNumberFormat="1" applyFont="1" applyBorder="1" applyAlignment="1">
      <alignment vertical="center"/>
    </xf>
    <xf numFmtId="177" fontId="16" fillId="0" borderId="6" xfId="0" applyNumberFormat="1" applyFont="1" applyBorder="1" applyAlignment="1">
      <alignment horizontal="right" vertical="center"/>
    </xf>
    <xf numFmtId="177" fontId="16" fillId="0" borderId="19" xfId="0" applyNumberFormat="1" applyFont="1" applyBorder="1" applyAlignment="1">
      <alignment vertical="center"/>
    </xf>
    <xf numFmtId="177" fontId="16" fillId="0" borderId="3" xfId="0" applyNumberFormat="1" applyFont="1" applyBorder="1" applyAlignment="1">
      <alignment horizontal="right" vertical="center"/>
    </xf>
    <xf numFmtId="49" fontId="16" fillId="0" borderId="1" xfId="0" applyNumberFormat="1" applyFont="1" applyBorder="1" applyAlignment="1">
      <alignment horizontal="right" vertical="center"/>
    </xf>
    <xf numFmtId="177" fontId="17" fillId="0" borderId="1" xfId="0" applyNumberFormat="1" applyFont="1" applyBorder="1" applyAlignment="1">
      <alignment vertical="center"/>
    </xf>
    <xf numFmtId="177" fontId="17" fillId="0" borderId="0" xfId="0" applyNumberFormat="1" applyFont="1" applyAlignment="1">
      <alignment vertical="center"/>
    </xf>
    <xf numFmtId="178" fontId="16" fillId="0" borderId="0" xfId="0" applyNumberFormat="1" applyFont="1" applyAlignment="1">
      <alignment vertical="center"/>
    </xf>
    <xf numFmtId="179" fontId="13" fillId="0" borderId="0" xfId="0" applyNumberFormat="1" applyFont="1" applyAlignment="1">
      <alignment horizontal="right" vertical="center"/>
    </xf>
    <xf numFmtId="179" fontId="13" fillId="0" borderId="0" xfId="0" applyNumberFormat="1" applyFont="1" applyAlignment="1">
      <alignment vertical="center"/>
    </xf>
    <xf numFmtId="180" fontId="13" fillId="0" borderId="0" xfId="0" applyNumberFormat="1" applyFont="1" applyAlignment="1">
      <alignment horizontal="right" vertical="center"/>
    </xf>
    <xf numFmtId="181" fontId="13" fillId="0" borderId="0" xfId="0" applyNumberFormat="1" applyFont="1" applyAlignment="1">
      <alignment horizontal="right" vertical="center"/>
    </xf>
    <xf numFmtId="181" fontId="13" fillId="0" borderId="0" xfId="1" applyNumberFormat="1" applyFont="1" applyFill="1" applyBorder="1" applyAlignment="1">
      <alignment vertical="center"/>
    </xf>
    <xf numFmtId="176" fontId="13" fillId="0" borderId="0" xfId="1" applyFont="1" applyFill="1" applyBorder="1" applyAlignment="1">
      <alignment horizontal="right" vertical="center"/>
    </xf>
    <xf numFmtId="181" fontId="13" fillId="0" borderId="0" xfId="1" applyNumberFormat="1" applyFont="1" applyFill="1" applyBorder="1" applyAlignment="1">
      <alignment horizontal="right" vertical="center"/>
    </xf>
    <xf numFmtId="176" fontId="13" fillId="0" borderId="0" xfId="1" applyFont="1" applyFill="1" applyBorder="1" applyAlignment="1">
      <alignment vertical="center"/>
    </xf>
    <xf numFmtId="177" fontId="11" fillId="0" borderId="1" xfId="0" applyNumberFormat="1" applyFont="1" applyBorder="1" applyAlignment="1">
      <alignment horizontal="centerContinuous" vertical="center"/>
    </xf>
    <xf numFmtId="177" fontId="11" fillId="0" borderId="0" xfId="0" applyNumberFormat="1" applyFont="1" applyAlignment="1">
      <alignment horizontal="centerContinuous" vertical="center"/>
    </xf>
    <xf numFmtId="0" fontId="9" fillId="0" borderId="0" xfId="0" applyFont="1" applyAlignment="1">
      <alignment horizontal="center" vertical="center"/>
    </xf>
    <xf numFmtId="179" fontId="13" fillId="0" borderId="0" xfId="0" applyNumberFormat="1" applyFont="1" applyAlignment="1">
      <alignment horizontal="center" vertical="center"/>
    </xf>
    <xf numFmtId="181" fontId="19" fillId="0" borderId="0" xfId="0" applyNumberFormat="1" applyFont="1" applyAlignment="1">
      <alignment vertical="center"/>
    </xf>
    <xf numFmtId="179" fontId="12" fillId="0" borderId="0" xfId="0" applyNumberFormat="1" applyFont="1" applyAlignment="1">
      <alignment vertical="center"/>
    </xf>
    <xf numFmtId="177" fontId="20" fillId="0" borderId="1" xfId="0" applyNumberFormat="1" applyFont="1" applyBorder="1" applyAlignment="1">
      <alignment vertical="center"/>
    </xf>
    <xf numFmtId="177" fontId="20" fillId="0" borderId="0" xfId="0" applyNumberFormat="1" applyFont="1" applyAlignment="1">
      <alignment vertical="center"/>
    </xf>
    <xf numFmtId="178" fontId="12" fillId="0" borderId="0" xfId="0" applyNumberFormat="1" applyFont="1" applyAlignment="1">
      <alignment vertical="center"/>
    </xf>
    <xf numFmtId="177" fontId="20" fillId="0" borderId="1" xfId="0" applyNumberFormat="1" applyFont="1" applyBorder="1" applyAlignment="1">
      <alignment horizontal="left" vertical="center"/>
    </xf>
    <xf numFmtId="0" fontId="20" fillId="0" borderId="0" xfId="0" applyFont="1" applyAlignment="1">
      <alignment horizontal="right" vertical="center"/>
    </xf>
    <xf numFmtId="181" fontId="12" fillId="0" borderId="0" xfId="0" applyNumberFormat="1" applyFont="1" applyAlignment="1">
      <alignment vertical="center"/>
    </xf>
    <xf numFmtId="179" fontId="16" fillId="0" borderId="1" xfId="0" applyNumberFormat="1" applyFont="1" applyBorder="1" applyAlignment="1">
      <alignment horizontal="right" vertical="center"/>
    </xf>
    <xf numFmtId="179" fontId="19" fillId="0" borderId="0" xfId="0" applyNumberFormat="1" applyFont="1" applyAlignment="1">
      <alignment vertical="center"/>
    </xf>
    <xf numFmtId="181" fontId="15" fillId="0" borderId="0" xfId="0" applyNumberFormat="1" applyFont="1" applyAlignment="1">
      <alignment vertical="center"/>
    </xf>
    <xf numFmtId="179" fontId="14" fillId="0" borderId="0" xfId="0" applyNumberFormat="1" applyFont="1" applyAlignment="1">
      <alignment vertical="center"/>
    </xf>
    <xf numFmtId="179" fontId="15" fillId="0" borderId="0" xfId="0" applyNumberFormat="1" applyFont="1" applyAlignment="1">
      <alignment vertical="center"/>
    </xf>
    <xf numFmtId="181" fontId="19" fillId="0" borderId="0" xfId="0" applyNumberFormat="1" applyFont="1" applyAlignment="1">
      <alignment horizontal="right" vertical="center"/>
    </xf>
    <xf numFmtId="177" fontId="17" fillId="0" borderId="1" xfId="0" applyNumberFormat="1" applyFont="1" applyBorder="1" applyAlignment="1">
      <alignment horizontal="center" vertical="center"/>
    </xf>
    <xf numFmtId="177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179" fontId="17" fillId="0" borderId="1" xfId="0" applyNumberFormat="1" applyFont="1" applyBorder="1" applyAlignment="1">
      <alignment horizontal="right" vertical="center"/>
    </xf>
    <xf numFmtId="177" fontId="15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6" fillId="0" borderId="12" xfId="0" applyFont="1" applyBorder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/>
    </xf>
    <xf numFmtId="49" fontId="16" fillId="0" borderId="14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桁区切り" xfId="1" builtinId="6"/>
    <cellStyle name="桁区切り 2" xfId="3" xr:uid="{F0B12CD5-55D0-4CAC-9B92-9EE5DC61A535}"/>
    <cellStyle name="標準" xfId="0" builtinId="0"/>
    <cellStyle name="標準 2" xfId="4" xr:uid="{22DC1173-FAAF-4703-AC40-0BC0AB286893}"/>
    <cellStyle name="標準 3" xfId="2" xr:uid="{6895E72F-6259-46F7-8080-C62F70981A42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10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塩谷美保子" id="{4A2D59E8-EA1A-4E87-B8AF-AA610FB3D0FB}" userId="" providerId=""/>
</personList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1801B-761E-48F7-896A-E548402AE13E}">
  <sheetPr>
    <tabColor rgb="FF00B0F0"/>
    <pageSetUpPr fitToPage="1"/>
  </sheetPr>
  <dimension ref="A1:T126"/>
  <sheetViews>
    <sheetView tabSelected="1" view="pageBreakPreview" zoomScale="70" zoomScaleNormal="100" zoomScaleSheetLayoutView="70" workbookViewId="0">
      <selection activeCell="Y10" sqref="Y10"/>
    </sheetView>
  </sheetViews>
  <sheetFormatPr defaultColWidth="8.875" defaultRowHeight="14.25" outlineLevelRow="1" x14ac:dyDescent="0.15"/>
  <cols>
    <col min="1" max="1" width="5.625" style="1" customWidth="1"/>
    <col min="2" max="2" width="45.625" style="5" customWidth="1"/>
    <col min="3" max="3" width="2.75" style="2" customWidth="1"/>
    <col min="4" max="4" width="18.625" style="3" customWidth="1"/>
    <col min="5" max="5" width="2.75" style="3" customWidth="1"/>
    <col min="6" max="6" width="2.75" style="4" customWidth="1"/>
    <col min="7" max="7" width="18.625" style="3" customWidth="1"/>
    <col min="8" max="8" width="2.75" style="3" customWidth="1"/>
    <col min="9" max="9" width="2.75" style="4" customWidth="1"/>
    <col min="10" max="10" width="18.625" style="3" customWidth="1"/>
    <col min="11" max="11" width="2.75" style="3" customWidth="1"/>
    <col min="12" max="12" width="2.75" style="2" customWidth="1"/>
    <col min="13" max="13" width="18.625" style="15" customWidth="1"/>
    <col min="14" max="14" width="2.75" style="3" customWidth="1"/>
    <col min="15" max="15" width="2.75" style="4" customWidth="1"/>
    <col min="16" max="16" width="18.625" style="15" customWidth="1"/>
    <col min="17" max="17" width="2.75" style="3" customWidth="1"/>
    <col min="18" max="18" width="2.75" style="4" customWidth="1"/>
    <col min="19" max="19" width="18.625" style="15" customWidth="1"/>
    <col min="20" max="20" width="2.75" style="3" customWidth="1"/>
    <col min="21" max="16384" width="8.875" style="1"/>
  </cols>
  <sheetData>
    <row r="1" spans="1:20" s="5" customFormat="1" ht="26.25" customHeight="1" x14ac:dyDescent="0.15">
      <c r="B1" s="17"/>
      <c r="D1" s="6"/>
      <c r="E1" s="6"/>
      <c r="F1" s="7"/>
      <c r="G1" s="6"/>
      <c r="H1" s="6"/>
      <c r="I1" s="7"/>
      <c r="J1" s="6"/>
      <c r="K1" s="6"/>
      <c r="M1" s="12"/>
      <c r="N1" s="6"/>
      <c r="O1" s="7"/>
      <c r="P1" s="12"/>
      <c r="Q1" s="6"/>
      <c r="R1" s="7"/>
      <c r="S1" s="12"/>
      <c r="T1" s="6"/>
    </row>
    <row r="2" spans="1:20" s="5" customFormat="1" ht="9.75" customHeight="1" x14ac:dyDescent="0.15">
      <c r="B2" s="17"/>
      <c r="D2" s="6"/>
      <c r="E2" s="6"/>
      <c r="F2" s="7"/>
      <c r="G2" s="6"/>
      <c r="H2" s="6"/>
      <c r="I2" s="7"/>
      <c r="J2" s="6"/>
      <c r="K2" s="6"/>
      <c r="M2" s="12"/>
      <c r="N2" s="6"/>
      <c r="O2" s="7"/>
      <c r="P2" s="12"/>
      <c r="Q2" s="6"/>
      <c r="R2" s="7"/>
      <c r="S2" s="12"/>
      <c r="T2" s="6"/>
    </row>
    <row r="3" spans="1:20" s="8" customFormat="1" ht="27.75" customHeight="1" x14ac:dyDescent="0.15">
      <c r="A3" s="187" t="s">
        <v>0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</row>
    <row r="4" spans="1:20" ht="27.95" customHeight="1" x14ac:dyDescent="0.15">
      <c r="B4" s="18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3"/>
      <c r="N4" s="161"/>
      <c r="O4" s="161"/>
      <c r="P4" s="13"/>
      <c r="Q4" s="161"/>
      <c r="R4" s="161"/>
      <c r="S4" s="13"/>
      <c r="T4" s="161"/>
    </row>
    <row r="5" spans="1:20" s="5" customFormat="1" ht="17.25" x14ac:dyDescent="0.15">
      <c r="B5" s="10"/>
      <c r="C5" s="10"/>
      <c r="D5" s="10"/>
      <c r="E5" s="10"/>
      <c r="F5" s="10"/>
      <c r="G5" s="10"/>
      <c r="H5" s="10"/>
      <c r="I5" s="10"/>
      <c r="L5" s="10"/>
      <c r="M5" s="14"/>
      <c r="N5" s="10"/>
      <c r="O5" s="10"/>
      <c r="P5" s="14"/>
      <c r="Q5" s="10"/>
      <c r="R5" s="10"/>
      <c r="S5" s="14"/>
      <c r="T5" s="19" t="s">
        <v>50</v>
      </c>
    </row>
    <row r="6" spans="1:20" ht="4.5" customHeight="1" x14ac:dyDescent="0.15"/>
    <row r="7" spans="1:20" ht="23.25" customHeight="1" x14ac:dyDescent="0.15">
      <c r="A7" s="183" t="s">
        <v>1</v>
      </c>
      <c r="B7" s="183"/>
      <c r="C7" s="184" t="s">
        <v>2</v>
      </c>
      <c r="D7" s="185"/>
      <c r="E7" s="185"/>
      <c r="F7" s="185"/>
      <c r="G7" s="185"/>
      <c r="H7" s="185"/>
      <c r="I7" s="186" t="s">
        <v>3</v>
      </c>
      <c r="J7" s="186"/>
      <c r="K7" s="186"/>
      <c r="L7" s="186" t="s">
        <v>4</v>
      </c>
      <c r="M7" s="186"/>
      <c r="N7" s="186"/>
      <c r="O7" s="183" t="s">
        <v>5</v>
      </c>
      <c r="P7" s="183"/>
      <c r="Q7" s="183"/>
      <c r="R7" s="183"/>
      <c r="S7" s="183"/>
      <c r="T7" s="183"/>
    </row>
    <row r="8" spans="1:20" s="11" customFormat="1" ht="26.25" customHeight="1" x14ac:dyDescent="0.15">
      <c r="A8" s="183"/>
      <c r="B8" s="183"/>
      <c r="C8" s="186" t="s">
        <v>6</v>
      </c>
      <c r="D8" s="186"/>
      <c r="E8" s="186"/>
      <c r="F8" s="186" t="s">
        <v>7</v>
      </c>
      <c r="G8" s="186"/>
      <c r="H8" s="184"/>
      <c r="I8" s="186"/>
      <c r="J8" s="186"/>
      <c r="K8" s="186"/>
      <c r="L8" s="186"/>
      <c r="M8" s="186"/>
      <c r="N8" s="186"/>
      <c r="O8" s="186" t="s">
        <v>8</v>
      </c>
      <c r="P8" s="186"/>
      <c r="Q8" s="186"/>
      <c r="R8" s="186" t="s">
        <v>9</v>
      </c>
      <c r="S8" s="186"/>
      <c r="T8" s="186"/>
    </row>
    <row r="9" spans="1:20" s="11" customFormat="1" ht="9.9499999999999993" customHeight="1" x14ac:dyDescent="0.15">
      <c r="A9" s="103"/>
      <c r="B9" s="104"/>
      <c r="C9" s="42"/>
      <c r="D9" s="43"/>
      <c r="E9" s="44"/>
      <c r="F9" s="45"/>
      <c r="G9" s="94"/>
      <c r="H9" s="44"/>
      <c r="I9" s="45"/>
      <c r="J9" s="46"/>
      <c r="K9" s="44"/>
      <c r="L9" s="42"/>
      <c r="M9" s="47"/>
      <c r="N9" s="44"/>
      <c r="O9" s="45"/>
      <c r="P9" s="98"/>
      <c r="Q9" s="44"/>
      <c r="R9" s="45"/>
      <c r="S9" s="98"/>
      <c r="T9" s="44"/>
    </row>
    <row r="10" spans="1:20" s="11" customFormat="1" ht="23.25" customHeight="1" x14ac:dyDescent="0.15">
      <c r="A10" s="63" t="s">
        <v>10</v>
      </c>
      <c r="B10" s="48"/>
      <c r="C10" s="49" t="s">
        <v>11</v>
      </c>
      <c r="D10" s="151">
        <v>72</v>
      </c>
      <c r="E10" s="50" t="s">
        <v>12</v>
      </c>
      <c r="F10" s="64" t="s">
        <v>11</v>
      </c>
      <c r="G10" s="152">
        <v>10</v>
      </c>
      <c r="H10" s="50" t="s">
        <v>12</v>
      </c>
      <c r="I10" s="64" t="s">
        <v>11</v>
      </c>
      <c r="J10" s="153">
        <f>G10/D10*100</f>
        <v>13.888888888888889</v>
      </c>
      <c r="K10" s="50" t="s">
        <v>12</v>
      </c>
      <c r="L10" s="49" t="s">
        <v>11</v>
      </c>
      <c r="M10" s="154">
        <v>1194000000</v>
      </c>
      <c r="N10" s="50" t="s">
        <v>12</v>
      </c>
      <c r="O10" s="64" t="s">
        <v>11</v>
      </c>
      <c r="P10" s="154">
        <f>M10/G10</f>
        <v>119400000</v>
      </c>
      <c r="Q10" s="50" t="s">
        <v>12</v>
      </c>
      <c r="R10" s="64" t="s">
        <v>11</v>
      </c>
      <c r="S10" s="33">
        <v>243600000</v>
      </c>
      <c r="T10" s="50" t="s">
        <v>12</v>
      </c>
    </row>
    <row r="11" spans="1:20" s="11" customFormat="1" ht="23.25" customHeight="1" x14ac:dyDescent="0.2">
      <c r="A11" s="63"/>
      <c r="B11" s="48" t="s">
        <v>13</v>
      </c>
      <c r="C11" s="49"/>
      <c r="D11" s="70">
        <v>70</v>
      </c>
      <c r="E11" s="55"/>
      <c r="F11" s="71"/>
      <c r="G11" s="51">
        <v>8</v>
      </c>
      <c r="H11" s="55"/>
      <c r="I11" s="71"/>
      <c r="J11" s="54">
        <f>G11/D11*100</f>
        <v>11.428571428571429</v>
      </c>
      <c r="K11" s="55"/>
      <c r="L11" s="49"/>
      <c r="M11" s="57">
        <v>822700000</v>
      </c>
      <c r="N11" s="55"/>
      <c r="O11" s="71"/>
      <c r="P11" s="57">
        <f>M11/G11</f>
        <v>102837500</v>
      </c>
      <c r="Q11" s="55"/>
      <c r="R11" s="71"/>
      <c r="S11" s="90">
        <v>143600000</v>
      </c>
      <c r="T11" s="55"/>
    </row>
    <row r="12" spans="1:20" s="11" customFormat="1" ht="23.25" customHeight="1" x14ac:dyDescent="0.15">
      <c r="A12" s="63"/>
      <c r="B12" s="48"/>
      <c r="C12" s="49"/>
      <c r="D12" s="70"/>
      <c r="E12" s="55"/>
      <c r="F12" s="71"/>
      <c r="G12" s="51"/>
      <c r="H12" s="55"/>
      <c r="I12" s="71"/>
      <c r="J12" s="72"/>
      <c r="K12" s="55"/>
      <c r="L12" s="49" t="s">
        <v>14</v>
      </c>
      <c r="M12" s="57">
        <v>246810000</v>
      </c>
      <c r="N12" s="55" t="s">
        <v>15</v>
      </c>
      <c r="O12" s="71"/>
      <c r="P12" s="56"/>
      <c r="Q12" s="55"/>
      <c r="R12" s="71"/>
      <c r="S12" s="56"/>
      <c r="T12" s="55"/>
    </row>
    <row r="13" spans="1:20" s="11" customFormat="1" ht="9.9499999999999993" customHeight="1" x14ac:dyDescent="0.15">
      <c r="A13" s="105"/>
      <c r="B13" s="106" t="s">
        <v>13</v>
      </c>
      <c r="C13" s="59"/>
      <c r="D13" s="66"/>
      <c r="E13" s="60"/>
      <c r="F13" s="67"/>
      <c r="G13" s="107"/>
      <c r="H13" s="60"/>
      <c r="I13" s="67"/>
      <c r="J13" s="73"/>
      <c r="K13" s="60"/>
      <c r="L13" s="59"/>
      <c r="M13" s="68"/>
      <c r="N13" s="60"/>
      <c r="O13" s="67"/>
      <c r="P13" s="108"/>
      <c r="Q13" s="60"/>
      <c r="R13" s="67"/>
      <c r="S13" s="108"/>
      <c r="T13" s="60"/>
    </row>
    <row r="14" spans="1:20" s="11" customFormat="1" ht="9.75" customHeight="1" x14ac:dyDescent="0.15">
      <c r="A14" s="103"/>
      <c r="B14" s="104"/>
      <c r="C14" s="109"/>
      <c r="D14" s="43"/>
      <c r="E14" s="44"/>
      <c r="F14" s="74"/>
      <c r="G14" s="94"/>
      <c r="H14" s="44"/>
      <c r="I14" s="74"/>
      <c r="J14" s="110"/>
      <c r="K14" s="44"/>
      <c r="L14" s="109"/>
      <c r="M14" s="47"/>
      <c r="N14" s="44"/>
      <c r="O14" s="74"/>
      <c r="P14" s="98"/>
      <c r="Q14" s="44"/>
      <c r="R14" s="74"/>
      <c r="S14" s="98"/>
      <c r="T14" s="44"/>
    </row>
    <row r="15" spans="1:20" s="11" customFormat="1" ht="23.25" customHeight="1" x14ac:dyDescent="0.15">
      <c r="A15" s="63" t="s">
        <v>16</v>
      </c>
      <c r="B15" s="48"/>
      <c r="C15" s="111" t="s">
        <v>11</v>
      </c>
      <c r="D15" s="151">
        <v>155</v>
      </c>
      <c r="E15" s="50" t="s">
        <v>12</v>
      </c>
      <c r="F15" s="75" t="s">
        <v>11</v>
      </c>
      <c r="G15" s="151">
        <v>17</v>
      </c>
      <c r="H15" s="112" t="s">
        <v>12</v>
      </c>
      <c r="I15" s="111" t="s">
        <v>11</v>
      </c>
      <c r="J15" s="153">
        <f>G15/D15*100</f>
        <v>10.967741935483872</v>
      </c>
      <c r="K15" s="112" t="s">
        <v>12</v>
      </c>
      <c r="L15" s="111" t="s">
        <v>11</v>
      </c>
      <c r="M15" s="155">
        <v>3924200000</v>
      </c>
      <c r="N15" s="50" t="s">
        <v>12</v>
      </c>
      <c r="O15" s="75" t="s">
        <v>11</v>
      </c>
      <c r="P15" s="154">
        <f>M15/G15</f>
        <v>230835294.11764705</v>
      </c>
      <c r="Q15" s="50" t="s">
        <v>12</v>
      </c>
      <c r="R15" s="75" t="s">
        <v>11</v>
      </c>
      <c r="S15" s="155">
        <v>255400000</v>
      </c>
      <c r="T15" s="112" t="s">
        <v>12</v>
      </c>
    </row>
    <row r="16" spans="1:20" s="11" customFormat="1" ht="23.25" customHeight="1" x14ac:dyDescent="0.15">
      <c r="A16" s="113"/>
      <c r="B16" s="48"/>
      <c r="C16" s="77"/>
      <c r="D16" s="78">
        <v>150</v>
      </c>
      <c r="E16" s="79"/>
      <c r="F16" s="80"/>
      <c r="G16" s="78">
        <v>15</v>
      </c>
      <c r="H16" s="79"/>
      <c r="I16" s="80"/>
      <c r="J16" s="54">
        <f>G16/D16*100</f>
        <v>10</v>
      </c>
      <c r="K16" s="79"/>
      <c r="L16" s="77"/>
      <c r="M16" s="81">
        <v>3619400000</v>
      </c>
      <c r="N16" s="79"/>
      <c r="O16" s="80"/>
      <c r="P16" s="57">
        <f>M16/G16</f>
        <v>241293333.33333334</v>
      </c>
      <c r="Q16" s="79"/>
      <c r="R16" s="80"/>
      <c r="S16" s="81">
        <v>250800000</v>
      </c>
      <c r="T16" s="79"/>
    </row>
    <row r="17" spans="1:20" s="11" customFormat="1" ht="23.25" customHeight="1" x14ac:dyDescent="0.15">
      <c r="A17" s="63" t="s">
        <v>17</v>
      </c>
      <c r="B17" s="48" t="s">
        <v>18</v>
      </c>
      <c r="C17" s="63"/>
      <c r="D17" s="41"/>
      <c r="E17" s="48"/>
      <c r="F17" s="63"/>
      <c r="G17" s="41"/>
      <c r="H17" s="48"/>
      <c r="I17" s="63"/>
      <c r="J17" s="41"/>
      <c r="K17" s="48"/>
      <c r="L17" s="63" t="s">
        <v>19</v>
      </c>
      <c r="M17" s="81">
        <v>1085820000</v>
      </c>
      <c r="N17" s="48" t="s">
        <v>20</v>
      </c>
      <c r="O17" s="63"/>
      <c r="P17" s="62"/>
      <c r="Q17" s="48"/>
      <c r="R17" s="63"/>
      <c r="S17" s="62"/>
      <c r="T17" s="48"/>
    </row>
    <row r="18" spans="1:20" s="11" customFormat="1" ht="9.75" customHeight="1" x14ac:dyDescent="0.15">
      <c r="A18" s="63"/>
      <c r="B18" s="106"/>
      <c r="C18" s="114"/>
      <c r="D18" s="66"/>
      <c r="E18" s="60"/>
      <c r="F18" s="115"/>
      <c r="G18" s="66"/>
      <c r="H18" s="60"/>
      <c r="I18" s="115"/>
      <c r="J18" s="116"/>
      <c r="K18" s="60"/>
      <c r="L18" s="114"/>
      <c r="M18" s="68"/>
      <c r="N18" s="60"/>
      <c r="O18" s="115"/>
      <c r="P18" s="68"/>
      <c r="Q18" s="60"/>
      <c r="R18" s="115"/>
      <c r="S18" s="68"/>
      <c r="T18" s="60"/>
    </row>
    <row r="19" spans="1:20" s="11" customFormat="1" ht="9.75" customHeight="1" x14ac:dyDescent="0.15">
      <c r="A19" s="117"/>
      <c r="B19" s="104"/>
      <c r="C19" s="42"/>
      <c r="D19" s="43"/>
      <c r="E19" s="44"/>
      <c r="F19" s="45"/>
      <c r="G19" s="94"/>
      <c r="H19" s="44"/>
      <c r="I19" s="71"/>
      <c r="J19" s="76"/>
      <c r="K19" s="55"/>
      <c r="L19" s="109"/>
      <c r="M19" s="47"/>
      <c r="N19" s="44"/>
      <c r="O19" s="45"/>
      <c r="P19" s="98"/>
      <c r="Q19" s="44"/>
      <c r="R19" s="45"/>
      <c r="S19" s="98"/>
      <c r="T19" s="44"/>
    </row>
    <row r="20" spans="1:20" s="11" customFormat="1" ht="23.25" customHeight="1" x14ac:dyDescent="0.15">
      <c r="A20" s="117"/>
      <c r="B20" s="48" t="s">
        <v>21</v>
      </c>
      <c r="C20" s="49" t="s">
        <v>11</v>
      </c>
      <c r="D20" s="156">
        <v>1406</v>
      </c>
      <c r="E20" s="50" t="s">
        <v>12</v>
      </c>
      <c r="F20" s="75" t="s">
        <v>11</v>
      </c>
      <c r="G20" s="156">
        <v>159</v>
      </c>
      <c r="H20" s="112" t="s">
        <v>12</v>
      </c>
      <c r="I20" s="111" t="s">
        <v>11</v>
      </c>
      <c r="J20" s="153">
        <f>G20/D20*100</f>
        <v>11.308677098150783</v>
      </c>
      <c r="K20" s="112" t="s">
        <v>12</v>
      </c>
      <c r="L20" s="111" t="s">
        <v>11</v>
      </c>
      <c r="M20" s="157">
        <v>3924200000</v>
      </c>
      <c r="N20" s="50" t="s">
        <v>12</v>
      </c>
      <c r="O20" s="75" t="s">
        <v>11</v>
      </c>
      <c r="P20" s="154">
        <f>M20/G20</f>
        <v>24680503.144654088</v>
      </c>
      <c r="Q20" s="50" t="s">
        <v>12</v>
      </c>
      <c r="R20" s="75" t="s">
        <v>11</v>
      </c>
      <c r="S20" s="157">
        <v>115700000</v>
      </c>
      <c r="T20" s="112" t="s">
        <v>12</v>
      </c>
    </row>
    <row r="21" spans="1:20" s="11" customFormat="1" ht="23.25" customHeight="1" x14ac:dyDescent="0.2">
      <c r="A21" s="117"/>
      <c r="B21" s="48"/>
      <c r="C21" s="82"/>
      <c r="D21" s="118">
        <v>1409</v>
      </c>
      <c r="E21" s="79"/>
      <c r="F21" s="83"/>
      <c r="G21" s="118">
        <v>147</v>
      </c>
      <c r="H21" s="79"/>
      <c r="I21" s="83"/>
      <c r="J21" s="54">
        <f>G21/D21*100</f>
        <v>10.432931156848829</v>
      </c>
      <c r="K21" s="79"/>
      <c r="L21" s="77"/>
      <c r="M21" s="81">
        <v>3619400000</v>
      </c>
      <c r="N21" s="79"/>
      <c r="O21" s="83"/>
      <c r="P21" s="57">
        <f>M21/G21</f>
        <v>24621768.707482994</v>
      </c>
      <c r="Q21" s="79"/>
      <c r="R21" s="83"/>
      <c r="S21" s="84">
        <v>148100000</v>
      </c>
      <c r="T21" s="79"/>
    </row>
    <row r="22" spans="1:20" s="11" customFormat="1" ht="23.25" customHeight="1" x14ac:dyDescent="0.15">
      <c r="A22" s="117"/>
      <c r="B22" s="48"/>
      <c r="C22" s="82"/>
      <c r="D22" s="83"/>
      <c r="E22" s="79"/>
      <c r="F22" s="83"/>
      <c r="G22" s="83"/>
      <c r="H22" s="79"/>
      <c r="I22" s="83"/>
      <c r="J22" s="54"/>
      <c r="K22" s="79"/>
      <c r="L22" s="63" t="s">
        <v>19</v>
      </c>
      <c r="M22" s="81">
        <v>1085820000</v>
      </c>
      <c r="N22" s="48" t="s">
        <v>20</v>
      </c>
      <c r="O22" s="83"/>
      <c r="P22" s="84"/>
      <c r="Q22" s="79"/>
      <c r="R22" s="83"/>
      <c r="S22" s="84"/>
      <c r="T22" s="79"/>
    </row>
    <row r="23" spans="1:20" s="11" customFormat="1" ht="9.6" customHeight="1" x14ac:dyDescent="0.15">
      <c r="A23" s="117"/>
      <c r="B23" s="106"/>
      <c r="C23" s="59"/>
      <c r="D23" s="66"/>
      <c r="E23" s="60"/>
      <c r="F23" s="67"/>
      <c r="G23" s="66"/>
      <c r="H23" s="60"/>
      <c r="I23" s="115"/>
      <c r="J23" s="116"/>
      <c r="K23" s="60"/>
      <c r="L23" s="114"/>
      <c r="M23" s="68"/>
      <c r="N23" s="60"/>
      <c r="O23" s="67"/>
      <c r="P23" s="68"/>
      <c r="Q23" s="60"/>
      <c r="R23" s="67"/>
      <c r="S23" s="68"/>
      <c r="T23" s="60"/>
    </row>
    <row r="24" spans="1:20" s="11" customFormat="1" ht="9.75" customHeight="1" x14ac:dyDescent="0.15">
      <c r="A24" s="103"/>
      <c r="B24" s="104"/>
      <c r="C24" s="109"/>
      <c r="D24" s="43"/>
      <c r="E24" s="44"/>
      <c r="F24" s="74"/>
      <c r="G24" s="94"/>
      <c r="H24" s="44"/>
      <c r="I24" s="74"/>
      <c r="J24" s="110"/>
      <c r="K24" s="44"/>
      <c r="L24" s="109"/>
      <c r="M24" s="47"/>
      <c r="N24" s="44"/>
      <c r="O24" s="74"/>
      <c r="P24" s="98"/>
      <c r="Q24" s="44"/>
      <c r="R24" s="74"/>
      <c r="S24" s="98"/>
      <c r="T24" s="44"/>
    </row>
    <row r="25" spans="1:20" s="11" customFormat="1" ht="23.25" customHeight="1" x14ac:dyDescent="0.15">
      <c r="A25" s="63" t="s">
        <v>22</v>
      </c>
      <c r="B25" s="48"/>
      <c r="C25" s="111" t="s">
        <v>11</v>
      </c>
      <c r="D25" s="151">
        <v>2415</v>
      </c>
      <c r="E25" s="50" t="s">
        <v>12</v>
      </c>
      <c r="F25" s="75" t="s">
        <v>11</v>
      </c>
      <c r="G25" s="151">
        <v>600</v>
      </c>
      <c r="H25" s="112" t="s">
        <v>12</v>
      </c>
      <c r="I25" s="111" t="s">
        <v>11</v>
      </c>
      <c r="J25" s="153">
        <f>G25/D25*100</f>
        <v>24.844720496894411</v>
      </c>
      <c r="K25" s="112" t="s">
        <v>12</v>
      </c>
      <c r="L25" s="111" t="s">
        <v>11</v>
      </c>
      <c r="M25" s="155">
        <v>1796300000</v>
      </c>
      <c r="N25" s="50" t="s">
        <v>12</v>
      </c>
      <c r="O25" s="75" t="s">
        <v>11</v>
      </c>
      <c r="P25" s="154">
        <f>M25/G25</f>
        <v>2993833.3333333335</v>
      </c>
      <c r="Q25" s="112" t="s">
        <v>12</v>
      </c>
      <c r="R25" s="75" t="s">
        <v>11</v>
      </c>
      <c r="S25" s="155">
        <v>8000000</v>
      </c>
      <c r="T25" s="112" t="s">
        <v>12</v>
      </c>
    </row>
    <row r="26" spans="1:20" s="11" customFormat="1" ht="23.25" customHeight="1" x14ac:dyDescent="0.2">
      <c r="A26" s="113" t="s">
        <v>23</v>
      </c>
      <c r="B26" s="48"/>
      <c r="C26" s="77"/>
      <c r="D26" s="78">
        <v>2307</v>
      </c>
      <c r="E26" s="79"/>
      <c r="F26" s="80"/>
      <c r="G26" s="118">
        <v>530</v>
      </c>
      <c r="H26" s="79"/>
      <c r="I26" s="80"/>
      <c r="J26" s="54">
        <f>G26/D26*100</f>
        <v>22.973558734286954</v>
      </c>
      <c r="K26" s="79"/>
      <c r="L26" s="77"/>
      <c r="M26" s="81">
        <v>1514900000</v>
      </c>
      <c r="N26" s="79"/>
      <c r="O26" s="80"/>
      <c r="P26" s="57">
        <f>M26/G26</f>
        <v>2858301.886792453</v>
      </c>
      <c r="Q26" s="79"/>
      <c r="R26" s="80"/>
      <c r="S26" s="81">
        <v>8000000</v>
      </c>
      <c r="T26" s="79"/>
    </row>
    <row r="27" spans="1:20" s="11" customFormat="1" ht="23.25" customHeight="1" x14ac:dyDescent="0.15">
      <c r="A27" s="63"/>
      <c r="B27" s="48" t="s">
        <v>24</v>
      </c>
      <c r="C27" s="63"/>
      <c r="D27" s="41"/>
      <c r="E27" s="48"/>
      <c r="F27" s="63"/>
      <c r="G27" s="41"/>
      <c r="H27" s="48"/>
      <c r="I27" s="63"/>
      <c r="J27" s="41"/>
      <c r="K27" s="48"/>
      <c r="L27" s="63" t="s">
        <v>19</v>
      </c>
      <c r="M27" s="81">
        <v>454470000</v>
      </c>
      <c r="N27" s="48" t="s">
        <v>20</v>
      </c>
      <c r="O27" s="63"/>
      <c r="P27" s="62"/>
      <c r="Q27" s="48"/>
      <c r="R27" s="63"/>
      <c r="S27" s="62"/>
      <c r="T27" s="48"/>
    </row>
    <row r="28" spans="1:20" s="11" customFormat="1" ht="11.45" customHeight="1" x14ac:dyDescent="0.15">
      <c r="A28" s="105"/>
      <c r="B28" s="106"/>
      <c r="C28" s="114"/>
      <c r="D28" s="66"/>
      <c r="E28" s="60"/>
      <c r="F28" s="115"/>
      <c r="G28" s="66"/>
      <c r="H28" s="60"/>
      <c r="I28" s="115"/>
      <c r="J28" s="116"/>
      <c r="K28" s="60"/>
      <c r="L28" s="114"/>
      <c r="M28" s="68"/>
      <c r="N28" s="60"/>
      <c r="O28" s="115"/>
      <c r="P28" s="68"/>
      <c r="Q28" s="60"/>
      <c r="R28" s="115"/>
      <c r="S28" s="68"/>
      <c r="T28" s="60"/>
    </row>
    <row r="29" spans="1:20" s="11" customFormat="1" ht="9.75" customHeight="1" x14ac:dyDescent="0.15">
      <c r="A29" s="103"/>
      <c r="B29" s="104"/>
      <c r="C29" s="109"/>
      <c r="D29" s="43"/>
      <c r="E29" s="44"/>
      <c r="F29" s="74"/>
      <c r="G29" s="94"/>
      <c r="H29" s="44"/>
      <c r="I29" s="74"/>
      <c r="J29" s="110"/>
      <c r="K29" s="44"/>
      <c r="L29" s="109"/>
      <c r="M29" s="47"/>
      <c r="N29" s="44"/>
      <c r="O29" s="74"/>
      <c r="P29" s="98"/>
      <c r="Q29" s="44"/>
      <c r="R29" s="74"/>
      <c r="S29" s="98"/>
      <c r="T29" s="44"/>
    </row>
    <row r="30" spans="1:20" s="11" customFormat="1" ht="23.25" customHeight="1" x14ac:dyDescent="0.15">
      <c r="A30" s="63" t="s">
        <v>25</v>
      </c>
      <c r="B30" s="48"/>
      <c r="C30" s="111" t="s">
        <v>11</v>
      </c>
      <c r="D30" s="158">
        <v>129</v>
      </c>
      <c r="E30" s="50" t="s">
        <v>12</v>
      </c>
      <c r="F30" s="75" t="s">
        <v>11</v>
      </c>
      <c r="G30" s="158">
        <v>19</v>
      </c>
      <c r="H30" s="112" t="s">
        <v>12</v>
      </c>
      <c r="I30" s="111" t="s">
        <v>11</v>
      </c>
      <c r="J30" s="153">
        <f>G30/D30*100</f>
        <v>14.728682170542637</v>
      </c>
      <c r="K30" s="112" t="s">
        <v>12</v>
      </c>
      <c r="L30" s="111" t="s">
        <v>11</v>
      </c>
      <c r="M30" s="155">
        <v>783000000</v>
      </c>
      <c r="N30" s="50" t="s">
        <v>12</v>
      </c>
      <c r="O30" s="75" t="s">
        <v>11</v>
      </c>
      <c r="P30" s="154">
        <f>M30/G30</f>
        <v>41210526.315789476</v>
      </c>
      <c r="Q30" s="50" t="s">
        <v>12</v>
      </c>
      <c r="R30" s="75" t="s">
        <v>11</v>
      </c>
      <c r="S30" s="155">
        <v>42000000</v>
      </c>
      <c r="T30" s="112" t="s">
        <v>12</v>
      </c>
    </row>
    <row r="31" spans="1:20" s="11" customFormat="1" ht="23.25" customHeight="1" x14ac:dyDescent="0.15">
      <c r="A31" s="113"/>
      <c r="B31" s="48"/>
      <c r="C31" s="77"/>
      <c r="D31" s="78">
        <v>143</v>
      </c>
      <c r="E31" s="79"/>
      <c r="F31" s="80"/>
      <c r="G31" s="78">
        <v>18</v>
      </c>
      <c r="H31" s="79"/>
      <c r="I31" s="80"/>
      <c r="J31" s="54">
        <f>G31/D31*100</f>
        <v>12.587412587412588</v>
      </c>
      <c r="K31" s="79"/>
      <c r="L31" s="77"/>
      <c r="M31" s="81">
        <v>707100000</v>
      </c>
      <c r="N31" s="79"/>
      <c r="O31" s="80"/>
      <c r="P31" s="57">
        <f>M31/G31</f>
        <v>39283333.333333336</v>
      </c>
      <c r="Q31" s="79"/>
      <c r="R31" s="80"/>
      <c r="S31" s="81">
        <v>40000000</v>
      </c>
      <c r="T31" s="79"/>
    </row>
    <row r="32" spans="1:20" s="11" customFormat="1" ht="23.25" customHeight="1" x14ac:dyDescent="0.15">
      <c r="A32" s="63" t="s">
        <v>17</v>
      </c>
      <c r="B32" s="48" t="s">
        <v>18</v>
      </c>
      <c r="C32" s="63"/>
      <c r="D32" s="41"/>
      <c r="E32" s="48"/>
      <c r="F32" s="63"/>
      <c r="G32" s="41"/>
      <c r="H32" s="48"/>
      <c r="I32" s="63"/>
      <c r="J32" s="41"/>
      <c r="K32" s="48"/>
      <c r="L32" s="63" t="s">
        <v>19</v>
      </c>
      <c r="M32" s="81">
        <v>212130000</v>
      </c>
      <c r="N32" s="48" t="s">
        <v>20</v>
      </c>
      <c r="O32" s="63"/>
      <c r="P32" s="62"/>
      <c r="Q32" s="48"/>
      <c r="R32" s="63"/>
      <c r="S32" s="62"/>
      <c r="T32" s="48"/>
    </row>
    <row r="33" spans="1:20" s="11" customFormat="1" ht="9.75" customHeight="1" x14ac:dyDescent="0.15">
      <c r="A33" s="63"/>
      <c r="B33" s="106"/>
      <c r="C33" s="114"/>
      <c r="D33" s="66"/>
      <c r="E33" s="60"/>
      <c r="F33" s="115"/>
      <c r="G33" s="66"/>
      <c r="H33" s="60"/>
      <c r="I33" s="115"/>
      <c r="J33" s="116"/>
      <c r="K33" s="60"/>
      <c r="L33" s="114"/>
      <c r="M33" s="68"/>
      <c r="N33" s="60"/>
      <c r="O33" s="115"/>
      <c r="P33" s="68"/>
      <c r="Q33" s="60"/>
      <c r="R33" s="115"/>
      <c r="S33" s="68"/>
      <c r="T33" s="60"/>
    </row>
    <row r="34" spans="1:20" s="11" customFormat="1" ht="9.75" customHeight="1" x14ac:dyDescent="0.15">
      <c r="A34" s="117"/>
      <c r="B34" s="104"/>
      <c r="C34" s="42"/>
      <c r="D34" s="43"/>
      <c r="E34" s="44"/>
      <c r="F34" s="45"/>
      <c r="G34" s="94"/>
      <c r="H34" s="44"/>
      <c r="I34" s="71"/>
      <c r="J34" s="76"/>
      <c r="K34" s="55"/>
      <c r="L34" s="109"/>
      <c r="M34" s="47"/>
      <c r="N34" s="44"/>
      <c r="O34" s="45"/>
      <c r="P34" s="98"/>
      <c r="Q34" s="44"/>
      <c r="R34" s="45"/>
      <c r="S34" s="98"/>
      <c r="T34" s="44"/>
    </row>
    <row r="35" spans="1:20" s="11" customFormat="1" ht="23.25" customHeight="1" x14ac:dyDescent="0.15">
      <c r="A35" s="117"/>
      <c r="B35" s="48" t="s">
        <v>26</v>
      </c>
      <c r="C35" s="49" t="s">
        <v>11</v>
      </c>
      <c r="D35" s="156">
        <v>570</v>
      </c>
      <c r="E35" s="50" t="s">
        <v>12</v>
      </c>
      <c r="F35" s="75" t="s">
        <v>11</v>
      </c>
      <c r="G35" s="156">
        <v>88</v>
      </c>
      <c r="H35" s="112" t="s">
        <v>12</v>
      </c>
      <c r="I35" s="111" t="s">
        <v>11</v>
      </c>
      <c r="J35" s="153">
        <f>G35/D35*100</f>
        <v>15.43859649122807</v>
      </c>
      <c r="K35" s="112" t="s">
        <v>12</v>
      </c>
      <c r="L35" s="111" t="s">
        <v>11</v>
      </c>
      <c r="M35" s="157">
        <v>783000000</v>
      </c>
      <c r="N35" s="50" t="s">
        <v>12</v>
      </c>
      <c r="O35" s="75" t="s">
        <v>11</v>
      </c>
      <c r="P35" s="154">
        <f>M35/G35</f>
        <v>8897727.2727272734</v>
      </c>
      <c r="Q35" s="50" t="s">
        <v>12</v>
      </c>
      <c r="R35" s="75" t="s">
        <v>11</v>
      </c>
      <c r="S35" s="157">
        <v>36100000</v>
      </c>
      <c r="T35" s="112" t="s">
        <v>12</v>
      </c>
    </row>
    <row r="36" spans="1:20" s="11" customFormat="1" ht="23.25" customHeight="1" x14ac:dyDescent="0.15">
      <c r="A36" s="117"/>
      <c r="B36" s="48"/>
      <c r="C36" s="82"/>
      <c r="D36" s="83">
        <v>632</v>
      </c>
      <c r="E36" s="79"/>
      <c r="F36" s="83"/>
      <c r="G36" s="83">
        <v>81</v>
      </c>
      <c r="H36" s="79"/>
      <c r="I36" s="83"/>
      <c r="J36" s="54">
        <f>G36/D36*100</f>
        <v>12.81645569620253</v>
      </c>
      <c r="K36" s="79"/>
      <c r="L36" s="77"/>
      <c r="M36" s="84">
        <v>707100000</v>
      </c>
      <c r="N36" s="79"/>
      <c r="O36" s="83"/>
      <c r="P36" s="57">
        <f>M36/G36</f>
        <v>8729629.6296296287</v>
      </c>
      <c r="Q36" s="79"/>
      <c r="R36" s="83"/>
      <c r="S36" s="84">
        <v>20900000</v>
      </c>
      <c r="T36" s="79"/>
    </row>
    <row r="37" spans="1:20" s="11" customFormat="1" ht="23.25" customHeight="1" x14ac:dyDescent="0.2">
      <c r="A37" s="117"/>
      <c r="B37" s="48"/>
      <c r="C37" s="82"/>
      <c r="D37" s="83"/>
      <c r="E37" s="79"/>
      <c r="F37" s="83"/>
      <c r="G37" s="83"/>
      <c r="H37" s="79"/>
      <c r="I37" s="83"/>
      <c r="J37" s="54"/>
      <c r="K37" s="79"/>
      <c r="L37" s="63" t="s">
        <v>19</v>
      </c>
      <c r="M37" s="90">
        <v>212130000</v>
      </c>
      <c r="N37" s="48" t="s">
        <v>20</v>
      </c>
      <c r="O37" s="83"/>
      <c r="P37" s="84"/>
      <c r="Q37" s="79"/>
      <c r="R37" s="83"/>
      <c r="S37" s="84"/>
      <c r="T37" s="79"/>
    </row>
    <row r="38" spans="1:20" s="11" customFormat="1" ht="9.75" customHeight="1" x14ac:dyDescent="0.15">
      <c r="A38" s="117"/>
      <c r="B38" s="106"/>
      <c r="C38" s="59"/>
      <c r="D38" s="66"/>
      <c r="E38" s="60"/>
      <c r="F38" s="67"/>
      <c r="G38" s="66"/>
      <c r="H38" s="60"/>
      <c r="I38" s="115"/>
      <c r="J38" s="116"/>
      <c r="K38" s="60"/>
      <c r="L38" s="114"/>
      <c r="M38" s="68"/>
      <c r="N38" s="60"/>
      <c r="O38" s="67"/>
      <c r="P38" s="68"/>
      <c r="Q38" s="60"/>
      <c r="R38" s="67"/>
      <c r="S38" s="68"/>
      <c r="T38" s="60"/>
    </row>
    <row r="39" spans="1:20" s="11" customFormat="1" ht="9.75" customHeight="1" x14ac:dyDescent="0.15">
      <c r="A39" s="103"/>
      <c r="B39" s="104"/>
      <c r="C39" s="42"/>
      <c r="D39" s="43"/>
      <c r="E39" s="44"/>
      <c r="F39" s="45"/>
      <c r="G39" s="43"/>
      <c r="H39" s="44"/>
      <c r="I39" s="45"/>
      <c r="J39" s="46"/>
      <c r="K39" s="44"/>
      <c r="L39" s="42"/>
      <c r="M39" s="47"/>
      <c r="N39" s="44"/>
      <c r="O39" s="45"/>
      <c r="P39" s="47"/>
      <c r="Q39" s="44"/>
      <c r="R39" s="45"/>
      <c r="S39" s="47"/>
      <c r="T39" s="44"/>
    </row>
    <row r="40" spans="1:20" s="11" customFormat="1" ht="23.25" customHeight="1" x14ac:dyDescent="0.15">
      <c r="A40" s="63" t="s">
        <v>27</v>
      </c>
      <c r="B40" s="48"/>
      <c r="C40" s="49" t="s">
        <v>11</v>
      </c>
      <c r="D40" s="151">
        <f>D45+D50+D55+D60</f>
        <v>60455</v>
      </c>
      <c r="E40" s="50" t="s">
        <v>12</v>
      </c>
      <c r="F40" s="64" t="s">
        <v>11</v>
      </c>
      <c r="G40" s="151">
        <f>G45+G50+G55+G60</f>
        <v>16575</v>
      </c>
      <c r="H40" s="50" t="s">
        <v>12</v>
      </c>
      <c r="I40" s="64" t="s">
        <v>11</v>
      </c>
      <c r="J40" s="153">
        <f>G40/D40*100</f>
        <v>27.417087089570757</v>
      </c>
      <c r="K40" s="50" t="s">
        <v>12</v>
      </c>
      <c r="L40" s="49" t="s">
        <v>11</v>
      </c>
      <c r="M40" s="154">
        <f>M45+M50+M55+M60</f>
        <v>43090700000</v>
      </c>
      <c r="N40" s="50" t="s">
        <v>12</v>
      </c>
      <c r="O40" s="64" t="s">
        <v>11</v>
      </c>
      <c r="P40" s="154">
        <f>M40/G40</f>
        <v>2599740.5731523377</v>
      </c>
      <c r="Q40" s="50" t="s">
        <v>12</v>
      </c>
      <c r="R40" s="64" t="s">
        <v>11</v>
      </c>
      <c r="S40" s="154">
        <f>MAX(S45,S50,S55,S60)</f>
        <v>115500000</v>
      </c>
      <c r="T40" s="50" t="s">
        <v>12</v>
      </c>
    </row>
    <row r="41" spans="1:20" s="11" customFormat="1" ht="23.25" customHeight="1" x14ac:dyDescent="0.15">
      <c r="A41" s="63"/>
      <c r="B41" s="48"/>
      <c r="C41" s="49"/>
      <c r="D41" s="70">
        <f>D46+D51+D56+D61</f>
        <v>61845</v>
      </c>
      <c r="E41" s="85"/>
      <c r="F41" s="86"/>
      <c r="G41" s="70">
        <f>G46+G51+G56+G61</f>
        <v>16758</v>
      </c>
      <c r="H41" s="55"/>
      <c r="I41" s="71"/>
      <c r="J41" s="54">
        <f>G41/D41*100</f>
        <v>27.096774193548391</v>
      </c>
      <c r="K41" s="85"/>
      <c r="L41" s="49"/>
      <c r="M41" s="57">
        <f>M46+M51+M56+M61</f>
        <v>44133000000</v>
      </c>
      <c r="N41" s="85"/>
      <c r="O41" s="86"/>
      <c r="P41" s="57">
        <f>M41/G41</f>
        <v>2633548.156104547</v>
      </c>
      <c r="Q41" s="55"/>
      <c r="R41" s="86"/>
      <c r="S41" s="57">
        <f>MAX(S46,S51,S56,S61)</f>
        <v>126300000</v>
      </c>
      <c r="T41" s="55"/>
    </row>
    <row r="42" spans="1:20" s="11" customFormat="1" ht="23.25" customHeight="1" x14ac:dyDescent="0.15">
      <c r="A42" s="63"/>
      <c r="B42" s="48"/>
      <c r="C42" s="49"/>
      <c r="D42" s="70"/>
      <c r="E42" s="85"/>
      <c r="F42" s="86"/>
      <c r="G42" s="70"/>
      <c r="H42" s="55"/>
      <c r="I42" s="71"/>
      <c r="J42" s="72"/>
      <c r="K42" s="85"/>
      <c r="L42" s="49" t="s">
        <v>19</v>
      </c>
      <c r="M42" s="57">
        <f>M47+M52+M57+M62</f>
        <v>13239900000</v>
      </c>
      <c r="N42" s="85" t="s">
        <v>20</v>
      </c>
      <c r="O42" s="86"/>
      <c r="P42" s="57"/>
      <c r="Q42" s="55"/>
      <c r="R42" s="86"/>
      <c r="S42" s="57"/>
      <c r="T42" s="55"/>
    </row>
    <row r="43" spans="1:20" s="11" customFormat="1" ht="9.9499999999999993" customHeight="1" x14ac:dyDescent="0.15">
      <c r="A43" s="63"/>
      <c r="B43" s="106"/>
      <c r="C43" s="59"/>
      <c r="D43" s="66"/>
      <c r="E43" s="60"/>
      <c r="F43" s="67"/>
      <c r="G43" s="66"/>
      <c r="H43" s="60"/>
      <c r="I43" s="67"/>
      <c r="J43" s="73"/>
      <c r="K43" s="60"/>
      <c r="L43" s="59"/>
      <c r="M43" s="68"/>
      <c r="N43" s="60"/>
      <c r="O43" s="67"/>
      <c r="P43" s="68"/>
      <c r="Q43" s="60"/>
      <c r="R43" s="67"/>
      <c r="S43" s="68"/>
      <c r="T43" s="60"/>
    </row>
    <row r="44" spans="1:20" s="11" customFormat="1" ht="9.75" customHeight="1" x14ac:dyDescent="0.15">
      <c r="A44" s="117"/>
      <c r="B44" s="117"/>
      <c r="C44" s="42"/>
      <c r="D44" s="43"/>
      <c r="E44" s="44"/>
      <c r="F44" s="45"/>
      <c r="G44" s="43"/>
      <c r="H44" s="44"/>
      <c r="I44" s="45"/>
      <c r="J44" s="46"/>
      <c r="K44" s="44"/>
      <c r="L44" s="42"/>
      <c r="M44" s="47"/>
      <c r="N44" s="44"/>
      <c r="O44" s="45"/>
      <c r="P44" s="47"/>
      <c r="Q44" s="44"/>
      <c r="R44" s="45"/>
      <c r="S44" s="47"/>
      <c r="T44" s="44"/>
    </row>
    <row r="45" spans="1:20" s="11" customFormat="1" ht="23.25" customHeight="1" x14ac:dyDescent="0.15">
      <c r="A45" s="63"/>
      <c r="B45" s="117" t="s">
        <v>28</v>
      </c>
      <c r="C45" s="49" t="s">
        <v>11</v>
      </c>
      <c r="D45" s="151">
        <v>547</v>
      </c>
      <c r="E45" s="50" t="s">
        <v>12</v>
      </c>
      <c r="F45" s="64" t="s">
        <v>11</v>
      </c>
      <c r="G45" s="151">
        <v>65</v>
      </c>
      <c r="H45" s="50" t="s">
        <v>12</v>
      </c>
      <c r="I45" s="64" t="s">
        <v>11</v>
      </c>
      <c r="J45" s="153">
        <f>G45/D45*100</f>
        <v>11.882998171846435</v>
      </c>
      <c r="K45" s="50" t="s">
        <v>12</v>
      </c>
      <c r="L45" s="49" t="s">
        <v>11</v>
      </c>
      <c r="M45" s="154">
        <v>3143900000</v>
      </c>
      <c r="N45" s="50" t="s">
        <v>12</v>
      </c>
      <c r="O45" s="64" t="s">
        <v>11</v>
      </c>
      <c r="P45" s="154">
        <f>M45/G45</f>
        <v>48367692.307692304</v>
      </c>
      <c r="Q45" s="50" t="s">
        <v>12</v>
      </c>
      <c r="R45" s="64" t="s">
        <v>11</v>
      </c>
      <c r="S45" s="154">
        <v>115500000</v>
      </c>
      <c r="T45" s="50" t="s">
        <v>12</v>
      </c>
    </row>
    <row r="46" spans="1:20" s="11" customFormat="1" ht="23.25" customHeight="1" x14ac:dyDescent="0.15">
      <c r="A46" s="63"/>
      <c r="B46" s="117"/>
      <c r="C46" s="49"/>
      <c r="D46" s="70">
        <v>568</v>
      </c>
      <c r="E46" s="85"/>
      <c r="F46" s="86"/>
      <c r="G46" s="70">
        <v>69</v>
      </c>
      <c r="H46" s="55"/>
      <c r="I46" s="71"/>
      <c r="J46" s="54">
        <f>G46/D46*100</f>
        <v>12.147887323943662</v>
      </c>
      <c r="K46" s="85"/>
      <c r="L46" s="49"/>
      <c r="M46" s="57">
        <v>3004400000</v>
      </c>
      <c r="N46" s="85"/>
      <c r="O46" s="86"/>
      <c r="P46" s="57">
        <f>M46/G46</f>
        <v>43542028.98550725</v>
      </c>
      <c r="Q46" s="55"/>
      <c r="R46" s="86"/>
      <c r="S46" s="57">
        <v>126300000</v>
      </c>
      <c r="T46" s="55"/>
    </row>
    <row r="47" spans="1:20" s="11" customFormat="1" ht="23.25" customHeight="1" x14ac:dyDescent="0.15">
      <c r="A47" s="63"/>
      <c r="B47" s="117"/>
      <c r="C47" s="49"/>
      <c r="D47" s="70"/>
      <c r="E47" s="85"/>
      <c r="F47" s="86"/>
      <c r="G47" s="70"/>
      <c r="H47" s="55"/>
      <c r="I47" s="71"/>
      <c r="J47" s="72"/>
      <c r="K47" s="85"/>
      <c r="L47" s="49" t="s">
        <v>19</v>
      </c>
      <c r="M47" s="57">
        <v>901320000</v>
      </c>
      <c r="N47" s="85" t="s">
        <v>20</v>
      </c>
      <c r="O47" s="86"/>
      <c r="P47" s="57"/>
      <c r="Q47" s="55"/>
      <c r="R47" s="86"/>
      <c r="S47" s="57"/>
      <c r="T47" s="55"/>
    </row>
    <row r="48" spans="1:20" s="11" customFormat="1" ht="9.9499999999999993" customHeight="1" x14ac:dyDescent="0.15">
      <c r="A48" s="63"/>
      <c r="B48" s="119"/>
      <c r="C48" s="59"/>
      <c r="D48" s="66"/>
      <c r="E48" s="60"/>
      <c r="F48" s="67"/>
      <c r="G48" s="66"/>
      <c r="H48" s="60"/>
      <c r="I48" s="67"/>
      <c r="J48" s="73"/>
      <c r="K48" s="60"/>
      <c r="L48" s="59"/>
      <c r="M48" s="68"/>
      <c r="N48" s="60"/>
      <c r="O48" s="67"/>
      <c r="P48" s="68"/>
      <c r="Q48" s="60"/>
      <c r="R48" s="67"/>
      <c r="S48" s="68"/>
      <c r="T48" s="60"/>
    </row>
    <row r="49" spans="1:20" s="11" customFormat="1" ht="9.75" customHeight="1" x14ac:dyDescent="0.15">
      <c r="A49" s="63"/>
      <c r="B49" s="117"/>
      <c r="C49" s="49"/>
      <c r="D49" s="87"/>
      <c r="E49" s="55"/>
      <c r="F49" s="71"/>
      <c r="G49" s="87"/>
      <c r="H49" s="55"/>
      <c r="I49" s="71"/>
      <c r="J49" s="88"/>
      <c r="K49" s="55"/>
      <c r="L49" s="49"/>
      <c r="M49" s="69"/>
      <c r="N49" s="55"/>
      <c r="O49" s="71"/>
      <c r="P49" s="69"/>
      <c r="Q49" s="55"/>
      <c r="R49" s="71"/>
      <c r="S49" s="69"/>
      <c r="T49" s="55"/>
    </row>
    <row r="50" spans="1:20" s="11" customFormat="1" ht="23.25" customHeight="1" x14ac:dyDescent="0.15">
      <c r="A50" s="63"/>
      <c r="B50" s="117" t="s">
        <v>29</v>
      </c>
      <c r="C50" s="49" t="s">
        <v>11</v>
      </c>
      <c r="D50" s="151">
        <v>2320</v>
      </c>
      <c r="E50" s="50" t="s">
        <v>12</v>
      </c>
      <c r="F50" s="64" t="s">
        <v>11</v>
      </c>
      <c r="G50" s="151">
        <v>632</v>
      </c>
      <c r="H50" s="50" t="s">
        <v>12</v>
      </c>
      <c r="I50" s="64" t="s">
        <v>11</v>
      </c>
      <c r="J50" s="153">
        <f>G50/D50*100</f>
        <v>27.241379310344826</v>
      </c>
      <c r="K50" s="50" t="s">
        <v>12</v>
      </c>
      <c r="L50" s="49" t="s">
        <v>11</v>
      </c>
      <c r="M50" s="154">
        <v>7482700000</v>
      </c>
      <c r="N50" s="50" t="s">
        <v>12</v>
      </c>
      <c r="O50" s="64" t="s">
        <v>11</v>
      </c>
      <c r="P50" s="154">
        <f>M50/G50</f>
        <v>11839715.189873418</v>
      </c>
      <c r="Q50" s="50" t="s">
        <v>12</v>
      </c>
      <c r="R50" s="64" t="s">
        <v>11</v>
      </c>
      <c r="S50" s="154">
        <v>32800000</v>
      </c>
      <c r="T50" s="50" t="s">
        <v>12</v>
      </c>
    </row>
    <row r="51" spans="1:20" s="11" customFormat="1" ht="23.25" customHeight="1" x14ac:dyDescent="0.15">
      <c r="A51" s="63"/>
      <c r="B51" s="117"/>
      <c r="C51" s="49"/>
      <c r="D51" s="70">
        <v>2468</v>
      </c>
      <c r="E51" s="85"/>
      <c r="F51" s="86"/>
      <c r="G51" s="70">
        <v>643</v>
      </c>
      <c r="H51" s="55"/>
      <c r="I51" s="71"/>
      <c r="J51" s="54">
        <f>G51/D51*100</f>
        <v>26.053484602917344</v>
      </c>
      <c r="K51" s="55"/>
      <c r="L51" s="49"/>
      <c r="M51" s="57">
        <v>7778800000</v>
      </c>
      <c r="N51" s="85"/>
      <c r="O51" s="86"/>
      <c r="P51" s="57">
        <f>M51/G51</f>
        <v>12097667.185069984</v>
      </c>
      <c r="Q51" s="55"/>
      <c r="R51" s="86"/>
      <c r="S51" s="57">
        <v>34900000</v>
      </c>
      <c r="T51" s="55"/>
    </row>
    <row r="52" spans="1:20" s="11" customFormat="1" ht="23.25" customHeight="1" x14ac:dyDescent="0.15">
      <c r="A52" s="63"/>
      <c r="B52" s="117"/>
      <c r="C52" s="49"/>
      <c r="D52" s="70"/>
      <c r="E52" s="85"/>
      <c r="F52" s="86"/>
      <c r="G52" s="70"/>
      <c r="H52" s="55"/>
      <c r="I52" s="71"/>
      <c r="J52" s="72"/>
      <c r="K52" s="55"/>
      <c r="L52" s="49" t="s">
        <v>19</v>
      </c>
      <c r="M52" s="57">
        <v>2333640000</v>
      </c>
      <c r="N52" s="85" t="s">
        <v>20</v>
      </c>
      <c r="O52" s="86"/>
      <c r="P52" s="57"/>
      <c r="Q52" s="55"/>
      <c r="R52" s="86"/>
      <c r="S52" s="57"/>
      <c r="T52" s="55"/>
    </row>
    <row r="53" spans="1:20" s="11" customFormat="1" ht="9.9499999999999993" customHeight="1" x14ac:dyDescent="0.15">
      <c r="A53" s="63"/>
      <c r="B53" s="117"/>
      <c r="C53" s="49"/>
      <c r="D53" s="87"/>
      <c r="E53" s="55"/>
      <c r="F53" s="71"/>
      <c r="G53" s="87"/>
      <c r="H53" s="55"/>
      <c r="I53" s="71"/>
      <c r="J53" s="88"/>
      <c r="K53" s="55"/>
      <c r="L53" s="49"/>
      <c r="M53" s="69"/>
      <c r="N53" s="55"/>
      <c r="O53" s="71"/>
      <c r="P53" s="69"/>
      <c r="Q53" s="55"/>
      <c r="R53" s="71"/>
      <c r="S53" s="69"/>
      <c r="T53" s="55"/>
    </row>
    <row r="54" spans="1:20" s="11" customFormat="1" ht="9.9499999999999993" customHeight="1" x14ac:dyDescent="0.15">
      <c r="A54" s="63"/>
      <c r="B54" s="120"/>
      <c r="C54" s="42"/>
      <c r="D54" s="43"/>
      <c r="E54" s="44"/>
      <c r="F54" s="45"/>
      <c r="G54" s="43"/>
      <c r="H54" s="44"/>
      <c r="I54" s="45"/>
      <c r="J54" s="46"/>
      <c r="K54" s="44"/>
      <c r="L54" s="42"/>
      <c r="M54" s="47"/>
      <c r="N54" s="44"/>
      <c r="O54" s="45"/>
      <c r="P54" s="47"/>
      <c r="Q54" s="44"/>
      <c r="R54" s="45"/>
      <c r="S54" s="47"/>
      <c r="T54" s="44"/>
    </row>
    <row r="55" spans="1:20" s="11" customFormat="1" ht="23.25" customHeight="1" x14ac:dyDescent="0.15">
      <c r="A55" s="63"/>
      <c r="B55" s="117" t="s">
        <v>30</v>
      </c>
      <c r="C55" s="49" t="s">
        <v>11</v>
      </c>
      <c r="D55" s="151">
        <v>11875</v>
      </c>
      <c r="E55" s="50" t="s">
        <v>12</v>
      </c>
      <c r="F55" s="64" t="s">
        <v>11</v>
      </c>
      <c r="G55" s="151">
        <v>3327</v>
      </c>
      <c r="H55" s="50" t="s">
        <v>12</v>
      </c>
      <c r="I55" s="64" t="s">
        <v>11</v>
      </c>
      <c r="J55" s="153">
        <f>G55/D55*100</f>
        <v>28.016842105263155</v>
      </c>
      <c r="K55" s="50" t="s">
        <v>12</v>
      </c>
      <c r="L55" s="49" t="s">
        <v>11</v>
      </c>
      <c r="M55" s="154">
        <v>16619000000</v>
      </c>
      <c r="N55" s="50" t="s">
        <v>12</v>
      </c>
      <c r="O55" s="64" t="s">
        <v>11</v>
      </c>
      <c r="P55" s="154">
        <f>M55/G55</f>
        <v>4995190.8626390137</v>
      </c>
      <c r="Q55" s="50" t="s">
        <v>12</v>
      </c>
      <c r="R55" s="64" t="s">
        <v>11</v>
      </c>
      <c r="S55" s="154">
        <v>12900000</v>
      </c>
      <c r="T55" s="50" t="s">
        <v>12</v>
      </c>
    </row>
    <row r="56" spans="1:20" s="11" customFormat="1" ht="23.25" customHeight="1" x14ac:dyDescent="0.15">
      <c r="A56" s="63"/>
      <c r="B56" s="117"/>
      <c r="C56" s="49"/>
      <c r="D56" s="70">
        <v>12312</v>
      </c>
      <c r="E56" s="55"/>
      <c r="F56" s="71"/>
      <c r="G56" s="70">
        <v>3290</v>
      </c>
      <c r="H56" s="55"/>
      <c r="I56" s="71"/>
      <c r="J56" s="54">
        <f>G56/D56*100</f>
        <v>26.721897335932425</v>
      </c>
      <c r="K56" s="55"/>
      <c r="L56" s="49"/>
      <c r="M56" s="57">
        <v>17085500000</v>
      </c>
      <c r="N56" s="55"/>
      <c r="O56" s="71"/>
      <c r="P56" s="57">
        <f>M56/G56</f>
        <v>5193161.0942249242</v>
      </c>
      <c r="Q56" s="55"/>
      <c r="R56" s="71"/>
      <c r="S56" s="57">
        <v>17200000</v>
      </c>
      <c r="T56" s="55"/>
    </row>
    <row r="57" spans="1:20" s="11" customFormat="1" ht="23.25" customHeight="1" x14ac:dyDescent="0.15">
      <c r="A57" s="63"/>
      <c r="B57" s="117"/>
      <c r="C57" s="49"/>
      <c r="D57" s="70"/>
      <c r="E57" s="55"/>
      <c r="F57" s="71"/>
      <c r="G57" s="70"/>
      <c r="H57" s="55"/>
      <c r="I57" s="71"/>
      <c r="J57" s="72"/>
      <c r="K57" s="55"/>
      <c r="L57" s="49" t="s">
        <v>19</v>
      </c>
      <c r="M57" s="57">
        <v>5125650000</v>
      </c>
      <c r="N57" s="55" t="s">
        <v>20</v>
      </c>
      <c r="O57" s="71"/>
      <c r="P57" s="57"/>
      <c r="Q57" s="55"/>
      <c r="R57" s="71"/>
      <c r="S57" s="57"/>
      <c r="T57" s="55"/>
    </row>
    <row r="58" spans="1:20" s="11" customFormat="1" ht="9.9499999999999993" customHeight="1" x14ac:dyDescent="0.15">
      <c r="A58" s="63"/>
      <c r="B58" s="119"/>
      <c r="C58" s="59"/>
      <c r="D58" s="66"/>
      <c r="E58" s="60"/>
      <c r="F58" s="67"/>
      <c r="G58" s="66"/>
      <c r="H58" s="60"/>
      <c r="I58" s="67"/>
      <c r="J58" s="73"/>
      <c r="K58" s="60"/>
      <c r="L58" s="59"/>
      <c r="M58" s="68"/>
      <c r="N58" s="60"/>
      <c r="O58" s="67"/>
      <c r="P58" s="68"/>
      <c r="Q58" s="60"/>
      <c r="R58" s="67"/>
      <c r="S58" s="68"/>
      <c r="T58" s="60"/>
    </row>
    <row r="59" spans="1:20" s="11" customFormat="1" ht="9.9499999999999993" customHeight="1" x14ac:dyDescent="0.15">
      <c r="A59" s="63"/>
      <c r="B59" s="120"/>
      <c r="C59" s="42"/>
      <c r="D59" s="43"/>
      <c r="E59" s="61"/>
      <c r="F59" s="74"/>
      <c r="G59" s="43"/>
      <c r="H59" s="44"/>
      <c r="I59" s="71"/>
      <c r="J59" s="46"/>
      <c r="K59" s="44"/>
      <c r="L59" s="42"/>
      <c r="M59" s="47"/>
      <c r="N59" s="61"/>
      <c r="O59" s="74"/>
      <c r="P59" s="47"/>
      <c r="Q59" s="44"/>
      <c r="R59" s="71"/>
      <c r="S59" s="47"/>
      <c r="T59" s="55"/>
    </row>
    <row r="60" spans="1:20" s="11" customFormat="1" ht="23.25" customHeight="1" x14ac:dyDescent="0.15">
      <c r="A60" s="63"/>
      <c r="B60" s="117" t="s">
        <v>31</v>
      </c>
      <c r="C60" s="49" t="s">
        <v>11</v>
      </c>
      <c r="D60" s="158">
        <v>45713</v>
      </c>
      <c r="E60" s="65" t="s">
        <v>12</v>
      </c>
      <c r="F60" s="75" t="s">
        <v>11</v>
      </c>
      <c r="G60" s="151">
        <v>12551</v>
      </c>
      <c r="H60" s="50" t="s">
        <v>12</v>
      </c>
      <c r="I60" s="64" t="s">
        <v>11</v>
      </c>
      <c r="J60" s="153">
        <f>G60/D60*100</f>
        <v>27.456084702382256</v>
      </c>
      <c r="K60" s="50" t="s">
        <v>12</v>
      </c>
      <c r="L60" s="49" t="s">
        <v>11</v>
      </c>
      <c r="M60" s="155">
        <v>15845100000</v>
      </c>
      <c r="N60" s="65" t="s">
        <v>12</v>
      </c>
      <c r="O60" s="75" t="s">
        <v>11</v>
      </c>
      <c r="P60" s="154">
        <f>M60/G60</f>
        <v>1262457.1747271135</v>
      </c>
      <c r="Q60" s="50" t="s">
        <v>12</v>
      </c>
      <c r="R60" s="64" t="s">
        <v>11</v>
      </c>
      <c r="S60" s="154">
        <v>3400000</v>
      </c>
      <c r="T60" s="50" t="s">
        <v>12</v>
      </c>
    </row>
    <row r="61" spans="1:20" s="11" customFormat="1" ht="23.25" customHeight="1" x14ac:dyDescent="0.15">
      <c r="A61" s="63"/>
      <c r="B61" s="117"/>
      <c r="C61" s="49"/>
      <c r="D61" s="78">
        <v>46497</v>
      </c>
      <c r="E61" s="41"/>
      <c r="F61" s="89"/>
      <c r="G61" s="70">
        <v>12756</v>
      </c>
      <c r="H61" s="55"/>
      <c r="I61" s="71"/>
      <c r="J61" s="54">
        <f>G61/D61*100</f>
        <v>27.434028001806571</v>
      </c>
      <c r="K61" s="55"/>
      <c r="L61" s="49"/>
      <c r="M61" s="81">
        <v>16264300000</v>
      </c>
      <c r="N61" s="41"/>
      <c r="O61" s="89"/>
      <c r="P61" s="57">
        <f>M61/G61</f>
        <v>1275031.3577924115</v>
      </c>
      <c r="Q61" s="55"/>
      <c r="R61" s="89"/>
      <c r="S61" s="57">
        <v>4700000</v>
      </c>
      <c r="T61" s="55"/>
    </row>
    <row r="62" spans="1:20" s="11" customFormat="1" ht="23.25" customHeight="1" x14ac:dyDescent="0.15">
      <c r="A62" s="63"/>
      <c r="B62" s="117"/>
      <c r="C62" s="49"/>
      <c r="D62" s="78"/>
      <c r="E62" s="41"/>
      <c r="F62" s="89"/>
      <c r="G62" s="70"/>
      <c r="H62" s="55"/>
      <c r="I62" s="71"/>
      <c r="J62" s="72"/>
      <c r="K62" s="55"/>
      <c r="L62" s="49" t="s">
        <v>19</v>
      </c>
      <c r="M62" s="81">
        <v>4879290000</v>
      </c>
      <c r="N62" s="41" t="s">
        <v>20</v>
      </c>
      <c r="O62" s="89"/>
      <c r="P62" s="57"/>
      <c r="Q62" s="55"/>
      <c r="R62" s="71"/>
      <c r="S62" s="57"/>
      <c r="T62" s="55"/>
    </row>
    <row r="63" spans="1:20" s="11" customFormat="1" ht="9.9499999999999993" customHeight="1" x14ac:dyDescent="0.15">
      <c r="A63" s="63"/>
      <c r="B63" s="117"/>
      <c r="C63" s="49"/>
      <c r="D63" s="87"/>
      <c r="E63" s="61"/>
      <c r="F63" s="115"/>
      <c r="G63" s="66"/>
      <c r="H63" s="60"/>
      <c r="I63" s="71"/>
      <c r="J63" s="88"/>
      <c r="K63" s="55"/>
      <c r="L63" s="49"/>
      <c r="M63" s="69"/>
      <c r="N63" s="61"/>
      <c r="O63" s="115"/>
      <c r="P63" s="68"/>
      <c r="Q63" s="60"/>
      <c r="R63" s="71"/>
      <c r="S63" s="69"/>
      <c r="T63" s="55"/>
    </row>
    <row r="64" spans="1:20" s="11" customFormat="1" ht="9.9499999999999993" customHeight="1" outlineLevel="1" x14ac:dyDescent="0.15">
      <c r="A64" s="103"/>
      <c r="B64" s="104"/>
      <c r="C64" s="42"/>
      <c r="D64" s="43"/>
      <c r="E64" s="44"/>
      <c r="F64" s="45"/>
      <c r="G64" s="43"/>
      <c r="H64" s="44"/>
      <c r="I64" s="45"/>
      <c r="J64" s="46"/>
      <c r="K64" s="44"/>
      <c r="L64" s="42"/>
      <c r="M64" s="47"/>
      <c r="N64" s="44"/>
      <c r="O64" s="45"/>
      <c r="P64" s="47"/>
      <c r="Q64" s="44"/>
      <c r="R64" s="45"/>
      <c r="S64" s="47"/>
      <c r="T64" s="44"/>
    </row>
    <row r="65" spans="1:20" s="11" customFormat="1" ht="23.25" customHeight="1" outlineLevel="1" x14ac:dyDescent="0.15">
      <c r="A65" s="63" t="s">
        <v>32</v>
      </c>
      <c r="B65" s="48"/>
      <c r="C65" s="49" t="s">
        <v>11</v>
      </c>
      <c r="D65" s="152">
        <f>D70+D75</f>
        <v>10647</v>
      </c>
      <c r="E65" s="121" t="s">
        <v>12</v>
      </c>
      <c r="F65" s="122" t="s">
        <v>11</v>
      </c>
      <c r="G65" s="152">
        <f>G70+G75</f>
        <v>1243</v>
      </c>
      <c r="H65" s="121" t="s">
        <v>12</v>
      </c>
      <c r="I65" s="122" t="s">
        <v>11</v>
      </c>
      <c r="J65" s="153">
        <f>G65/D65*100</f>
        <v>11.674650136188598</v>
      </c>
      <c r="K65" s="50" t="s">
        <v>12</v>
      </c>
      <c r="L65" s="49" t="s">
        <v>11</v>
      </c>
      <c r="M65" s="33">
        <f>M70+M75</f>
        <v>3592500000</v>
      </c>
      <c r="N65" s="121" t="s">
        <v>12</v>
      </c>
      <c r="O65" s="122" t="s">
        <v>11</v>
      </c>
      <c r="P65" s="154">
        <f>M65/G65</f>
        <v>2890185.0362027353</v>
      </c>
      <c r="Q65" s="121" t="s">
        <v>12</v>
      </c>
      <c r="R65" s="122" t="s">
        <v>11</v>
      </c>
      <c r="S65" s="33">
        <f>MAX(S70,S75)</f>
        <v>18100000</v>
      </c>
      <c r="T65" s="121" t="s">
        <v>12</v>
      </c>
    </row>
    <row r="66" spans="1:20" s="11" customFormat="1" ht="23.25" customHeight="1" outlineLevel="1" x14ac:dyDescent="0.15">
      <c r="A66" s="63"/>
      <c r="B66" s="48"/>
      <c r="C66" s="49"/>
      <c r="D66" s="70">
        <f>D71+D76</f>
        <v>10665</v>
      </c>
      <c r="E66" s="123"/>
      <c r="F66" s="124"/>
      <c r="G66" s="70">
        <f>G71+G76</f>
        <v>1284</v>
      </c>
      <c r="H66" s="52"/>
      <c r="I66" s="53"/>
      <c r="J66" s="54">
        <f>G66/D66*100</f>
        <v>12.039381153305204</v>
      </c>
      <c r="K66" s="55"/>
      <c r="L66" s="49"/>
      <c r="M66" s="57">
        <f>M71+M76</f>
        <v>3694200000</v>
      </c>
      <c r="N66" s="52"/>
      <c r="O66" s="53"/>
      <c r="P66" s="57">
        <f>M66/G66</f>
        <v>2877102.8037383179</v>
      </c>
      <c r="Q66" s="52"/>
      <c r="R66" s="53"/>
      <c r="S66" s="163">
        <f>MAX(S71,S76)</f>
        <v>18700000</v>
      </c>
      <c r="T66" s="52"/>
    </row>
    <row r="67" spans="1:20" s="11" customFormat="1" ht="23.25" customHeight="1" outlineLevel="1" x14ac:dyDescent="0.15">
      <c r="A67" s="63"/>
      <c r="B67" s="48"/>
      <c r="C67" s="49"/>
      <c r="D67" s="51"/>
      <c r="E67" s="52"/>
      <c r="F67" s="53"/>
      <c r="G67" s="51"/>
      <c r="H67" s="52"/>
      <c r="I67" s="53"/>
      <c r="J67" s="58"/>
      <c r="K67" s="55"/>
      <c r="L67" s="49" t="s">
        <v>19</v>
      </c>
      <c r="M67" s="57">
        <f>M72+M77</f>
        <v>1108260000</v>
      </c>
      <c r="N67" s="52" t="s">
        <v>20</v>
      </c>
      <c r="O67" s="53"/>
      <c r="P67" s="56"/>
      <c r="Q67" s="52"/>
      <c r="R67" s="53"/>
      <c r="S67" s="56"/>
      <c r="T67" s="52"/>
    </row>
    <row r="68" spans="1:20" s="11" customFormat="1" ht="9.9499999999999993" customHeight="1" outlineLevel="1" x14ac:dyDescent="0.15">
      <c r="A68" s="63"/>
      <c r="B68" s="106"/>
      <c r="C68" s="59"/>
      <c r="D68" s="107"/>
      <c r="E68" s="125"/>
      <c r="F68" s="126"/>
      <c r="G68" s="107"/>
      <c r="H68" s="125"/>
      <c r="I68" s="126"/>
      <c r="J68" s="127"/>
      <c r="K68" s="60"/>
      <c r="L68" s="59"/>
      <c r="M68" s="108"/>
      <c r="N68" s="125"/>
      <c r="O68" s="126"/>
      <c r="P68" s="108"/>
      <c r="Q68" s="125"/>
      <c r="R68" s="126"/>
      <c r="S68" s="108"/>
      <c r="T68" s="125"/>
    </row>
    <row r="69" spans="1:20" s="11" customFormat="1" ht="9.9499999999999993" customHeight="1" outlineLevel="1" x14ac:dyDescent="0.15">
      <c r="A69" s="117"/>
      <c r="B69" s="117"/>
      <c r="C69" s="42"/>
      <c r="D69" s="43"/>
      <c r="E69" s="44"/>
      <c r="F69" s="45"/>
      <c r="G69" s="43"/>
      <c r="H69" s="44"/>
      <c r="I69" s="45"/>
      <c r="J69" s="46"/>
      <c r="K69" s="44"/>
      <c r="L69" s="42"/>
      <c r="M69" s="47"/>
      <c r="N69" s="44"/>
      <c r="O69" s="45"/>
      <c r="P69" s="47"/>
      <c r="Q69" s="44"/>
      <c r="R69" s="45"/>
      <c r="S69" s="47"/>
      <c r="T69" s="44"/>
    </row>
    <row r="70" spans="1:20" s="11" customFormat="1" ht="23.25" customHeight="1" outlineLevel="1" x14ac:dyDescent="0.15">
      <c r="A70" s="63"/>
      <c r="B70" s="117" t="s">
        <v>33</v>
      </c>
      <c r="C70" s="49" t="s">
        <v>11</v>
      </c>
      <c r="D70" s="152">
        <v>1564</v>
      </c>
      <c r="E70" s="121" t="s">
        <v>12</v>
      </c>
      <c r="F70" s="122" t="s">
        <v>11</v>
      </c>
      <c r="G70" s="152">
        <v>170</v>
      </c>
      <c r="H70" s="121" t="s">
        <v>12</v>
      </c>
      <c r="I70" s="122" t="s">
        <v>11</v>
      </c>
      <c r="J70" s="153">
        <f>G70/D70*100</f>
        <v>10.869565217391305</v>
      </c>
      <c r="K70" s="50" t="s">
        <v>12</v>
      </c>
      <c r="L70" s="49" t="s">
        <v>11</v>
      </c>
      <c r="M70" s="33">
        <v>1161400000</v>
      </c>
      <c r="N70" s="121" t="s">
        <v>12</v>
      </c>
      <c r="O70" s="122" t="s">
        <v>11</v>
      </c>
      <c r="P70" s="154">
        <f>M70/G70</f>
        <v>6831764.7058823528</v>
      </c>
      <c r="Q70" s="121" t="s">
        <v>12</v>
      </c>
      <c r="R70" s="122" t="s">
        <v>11</v>
      </c>
      <c r="S70" s="33">
        <v>18100000</v>
      </c>
      <c r="T70" s="121" t="s">
        <v>12</v>
      </c>
    </row>
    <row r="71" spans="1:20" s="11" customFormat="1" ht="23.25" customHeight="1" outlineLevel="1" x14ac:dyDescent="0.15">
      <c r="A71" s="63"/>
      <c r="B71" s="117"/>
      <c r="C71" s="49"/>
      <c r="D71" s="51">
        <v>1664</v>
      </c>
      <c r="E71" s="159"/>
      <c r="F71" s="160"/>
      <c r="G71" s="20">
        <v>184</v>
      </c>
      <c r="H71" s="52"/>
      <c r="I71" s="53"/>
      <c r="J71" s="54">
        <f>G71/D71*100</f>
        <v>11.057692307692307</v>
      </c>
      <c r="K71" s="55"/>
      <c r="L71" s="49"/>
      <c r="M71" s="81">
        <v>1187100000</v>
      </c>
      <c r="N71" s="52"/>
      <c r="O71" s="53"/>
      <c r="P71" s="57">
        <f>M71/G71</f>
        <v>6451630.4347826084</v>
      </c>
      <c r="Q71" s="52"/>
      <c r="R71" s="53"/>
      <c r="S71" s="57">
        <v>18700000</v>
      </c>
      <c r="T71" s="52"/>
    </row>
    <row r="72" spans="1:20" s="11" customFormat="1" ht="23.25" customHeight="1" outlineLevel="1" x14ac:dyDescent="0.15">
      <c r="A72" s="63"/>
      <c r="B72" s="117"/>
      <c r="C72" s="49"/>
      <c r="D72" s="51"/>
      <c r="E72" s="52"/>
      <c r="F72" s="53"/>
      <c r="G72" s="51"/>
      <c r="H72" s="52"/>
      <c r="I72" s="53"/>
      <c r="J72" s="58"/>
      <c r="K72" s="55"/>
      <c r="L72" s="49" t="s">
        <v>19</v>
      </c>
      <c r="M72" s="57">
        <v>356130000</v>
      </c>
      <c r="N72" s="52" t="s">
        <v>20</v>
      </c>
      <c r="O72" s="53"/>
      <c r="P72" s="56"/>
      <c r="Q72" s="52"/>
      <c r="R72" s="53"/>
      <c r="S72" s="56"/>
      <c r="T72" s="52"/>
    </row>
    <row r="73" spans="1:20" s="11" customFormat="1" ht="9.9499999999999993" customHeight="1" outlineLevel="1" x14ac:dyDescent="0.15">
      <c r="A73" s="63"/>
      <c r="B73" s="119"/>
      <c r="C73" s="59"/>
      <c r="D73" s="107"/>
      <c r="E73" s="125"/>
      <c r="F73" s="126"/>
      <c r="G73" s="107"/>
      <c r="H73" s="125"/>
      <c r="I73" s="126"/>
      <c r="J73" s="127"/>
      <c r="K73" s="60"/>
      <c r="L73" s="59"/>
      <c r="M73" s="108"/>
      <c r="N73" s="125"/>
      <c r="O73" s="126"/>
      <c r="P73" s="108"/>
      <c r="Q73" s="125"/>
      <c r="R73" s="126"/>
      <c r="S73" s="108"/>
      <c r="T73" s="125"/>
    </row>
    <row r="74" spans="1:20" s="11" customFormat="1" ht="9.6" customHeight="1" outlineLevel="1" x14ac:dyDescent="0.15">
      <c r="A74" s="63"/>
      <c r="B74" s="120"/>
      <c r="C74" s="42"/>
      <c r="D74" s="94"/>
      <c r="E74" s="95"/>
      <c r="F74" s="96"/>
      <c r="G74" s="94"/>
      <c r="H74" s="95"/>
      <c r="I74" s="96"/>
      <c r="J74" s="97"/>
      <c r="K74" s="44"/>
      <c r="L74" s="42"/>
      <c r="M74" s="98"/>
      <c r="N74" s="95"/>
      <c r="O74" s="96"/>
      <c r="P74" s="98"/>
      <c r="Q74" s="95"/>
      <c r="R74" s="96"/>
      <c r="S74" s="98"/>
      <c r="T74" s="95"/>
    </row>
    <row r="75" spans="1:20" s="11" customFormat="1" ht="23.25" customHeight="1" outlineLevel="1" x14ac:dyDescent="0.15">
      <c r="A75" s="63"/>
      <c r="B75" s="117" t="s">
        <v>34</v>
      </c>
      <c r="C75" s="49" t="s">
        <v>11</v>
      </c>
      <c r="D75" s="152">
        <v>9083</v>
      </c>
      <c r="E75" s="121" t="s">
        <v>12</v>
      </c>
      <c r="F75" s="122" t="s">
        <v>11</v>
      </c>
      <c r="G75" s="152">
        <v>1073</v>
      </c>
      <c r="H75" s="121" t="s">
        <v>12</v>
      </c>
      <c r="I75" s="122" t="s">
        <v>11</v>
      </c>
      <c r="J75" s="153">
        <f>G75/D75*100</f>
        <v>11.813277551469779</v>
      </c>
      <c r="K75" s="50" t="s">
        <v>12</v>
      </c>
      <c r="L75" s="49" t="s">
        <v>11</v>
      </c>
      <c r="M75" s="33">
        <v>2431100000</v>
      </c>
      <c r="N75" s="121" t="s">
        <v>12</v>
      </c>
      <c r="O75" s="122" t="s">
        <v>11</v>
      </c>
      <c r="P75" s="154">
        <f>M75/G75</f>
        <v>2265703.6346691521</v>
      </c>
      <c r="Q75" s="121" t="s">
        <v>12</v>
      </c>
      <c r="R75" s="122" t="s">
        <v>11</v>
      </c>
      <c r="S75" s="33">
        <v>4600000</v>
      </c>
      <c r="T75" s="121" t="s">
        <v>12</v>
      </c>
    </row>
    <row r="76" spans="1:20" s="11" customFormat="1" ht="23.25" customHeight="1" outlineLevel="1" x14ac:dyDescent="0.15">
      <c r="A76" s="63"/>
      <c r="B76" s="117"/>
      <c r="C76" s="49"/>
      <c r="D76" s="51">
        <v>9001</v>
      </c>
      <c r="E76" s="159"/>
      <c r="F76" s="160"/>
      <c r="G76" s="20">
        <v>1100</v>
      </c>
      <c r="H76" s="52"/>
      <c r="I76" s="53"/>
      <c r="J76" s="54">
        <f>G76/D76*100</f>
        <v>12.220864348405733</v>
      </c>
      <c r="K76" s="55"/>
      <c r="L76" s="49"/>
      <c r="M76" s="57">
        <v>2507100000</v>
      </c>
      <c r="N76" s="52"/>
      <c r="O76" s="53"/>
      <c r="P76" s="57">
        <f>M76/G76</f>
        <v>2279181.8181818184</v>
      </c>
      <c r="Q76" s="52"/>
      <c r="R76" s="53"/>
      <c r="S76" s="57">
        <v>4800000</v>
      </c>
      <c r="T76" s="52"/>
    </row>
    <row r="77" spans="1:20" s="11" customFormat="1" ht="23.25" customHeight="1" outlineLevel="1" x14ac:dyDescent="0.15">
      <c r="A77" s="63"/>
      <c r="B77" s="117"/>
      <c r="C77" s="49"/>
      <c r="D77" s="51"/>
      <c r="E77" s="52"/>
      <c r="F77" s="53"/>
      <c r="G77" s="51"/>
      <c r="H77" s="52"/>
      <c r="I77" s="53"/>
      <c r="J77" s="58"/>
      <c r="K77" s="55"/>
      <c r="L77" s="49" t="s">
        <v>19</v>
      </c>
      <c r="M77" s="57">
        <v>752130000</v>
      </c>
      <c r="N77" s="52" t="s">
        <v>20</v>
      </c>
      <c r="O77" s="53"/>
      <c r="P77" s="56"/>
      <c r="Q77" s="52"/>
      <c r="R77" s="53"/>
      <c r="S77" s="56"/>
      <c r="T77" s="52"/>
    </row>
    <row r="78" spans="1:20" s="11" customFormat="1" ht="9.9499999999999993" customHeight="1" outlineLevel="1" x14ac:dyDescent="0.15">
      <c r="A78" s="119"/>
      <c r="B78" s="119"/>
      <c r="C78" s="59"/>
      <c r="D78" s="107"/>
      <c r="E78" s="125"/>
      <c r="F78" s="126"/>
      <c r="G78" s="107"/>
      <c r="H78" s="125"/>
      <c r="I78" s="126"/>
      <c r="J78" s="127"/>
      <c r="K78" s="60"/>
      <c r="L78" s="59"/>
      <c r="M78" s="108"/>
      <c r="N78" s="125"/>
      <c r="O78" s="126"/>
      <c r="P78" s="108"/>
      <c r="Q78" s="125"/>
      <c r="R78" s="126"/>
      <c r="S78" s="108"/>
      <c r="T78" s="125"/>
    </row>
    <row r="79" spans="1:20" s="11" customFormat="1" ht="9.9499999999999993" customHeight="1" x14ac:dyDescent="0.15">
      <c r="A79" s="103"/>
      <c r="B79" s="104"/>
      <c r="C79" s="42"/>
      <c r="D79" s="94"/>
      <c r="E79" s="95"/>
      <c r="F79" s="96"/>
      <c r="G79" s="94"/>
      <c r="H79" s="95"/>
      <c r="I79" s="96"/>
      <c r="J79" s="97"/>
      <c r="K79" s="44"/>
      <c r="L79" s="42"/>
      <c r="M79" s="98"/>
      <c r="N79" s="95"/>
      <c r="O79" s="96"/>
      <c r="P79" s="98"/>
      <c r="Q79" s="95"/>
      <c r="R79" s="96"/>
      <c r="S79" s="98"/>
      <c r="T79" s="95"/>
    </row>
    <row r="80" spans="1:20" s="11" customFormat="1" ht="23.25" customHeight="1" x14ac:dyDescent="0.15">
      <c r="A80" s="63" t="s">
        <v>35</v>
      </c>
      <c r="B80" s="48"/>
      <c r="C80" s="49" t="s">
        <v>11</v>
      </c>
      <c r="D80" s="152">
        <v>13207</v>
      </c>
      <c r="E80" s="50" t="s">
        <v>12</v>
      </c>
      <c r="F80" s="64" t="s">
        <v>11</v>
      </c>
      <c r="G80" s="152">
        <v>5290</v>
      </c>
      <c r="H80" s="50" t="s">
        <v>12</v>
      </c>
      <c r="I80" s="64" t="s">
        <v>11</v>
      </c>
      <c r="J80" s="153">
        <f>G80/D80*100</f>
        <v>40.054516544256835</v>
      </c>
      <c r="K80" s="50" t="s">
        <v>12</v>
      </c>
      <c r="L80" s="49" t="s">
        <v>11</v>
      </c>
      <c r="M80" s="33">
        <v>7465800000</v>
      </c>
      <c r="N80" s="50" t="s">
        <v>12</v>
      </c>
      <c r="O80" s="64" t="s">
        <v>11</v>
      </c>
      <c r="P80" s="154">
        <f>M80/G80</f>
        <v>1411304.3478260869</v>
      </c>
      <c r="Q80" s="50" t="s">
        <v>12</v>
      </c>
      <c r="R80" s="64" t="s">
        <v>11</v>
      </c>
      <c r="S80" s="33">
        <v>3500000</v>
      </c>
      <c r="T80" s="50" t="s">
        <v>12</v>
      </c>
    </row>
    <row r="81" spans="1:20" s="11" customFormat="1" ht="23.25" customHeight="1" x14ac:dyDescent="0.15">
      <c r="A81" s="63"/>
      <c r="B81" s="48"/>
      <c r="C81" s="49"/>
      <c r="D81" s="51">
        <v>13883</v>
      </c>
      <c r="E81" s="52"/>
      <c r="F81" s="53"/>
      <c r="G81" s="51">
        <v>5585</v>
      </c>
      <c r="H81" s="52"/>
      <c r="I81" s="53"/>
      <c r="J81" s="54">
        <f>G81/D81*100</f>
        <v>40.229057120218975</v>
      </c>
      <c r="K81" s="55"/>
      <c r="L81" s="49"/>
      <c r="M81" s="56">
        <v>7923400000</v>
      </c>
      <c r="N81" s="52"/>
      <c r="O81" s="53"/>
      <c r="P81" s="57">
        <f>M81/G81</f>
        <v>1418692.927484333</v>
      </c>
      <c r="Q81" s="52"/>
      <c r="R81" s="53"/>
      <c r="S81" s="56">
        <v>3600000</v>
      </c>
      <c r="T81" s="52"/>
    </row>
    <row r="82" spans="1:20" s="11" customFormat="1" ht="23.25" customHeight="1" x14ac:dyDescent="0.15">
      <c r="A82" s="63"/>
      <c r="B82" s="48"/>
      <c r="C82" s="49"/>
      <c r="D82" s="51"/>
      <c r="E82" s="52"/>
      <c r="F82" s="53"/>
      <c r="G82" s="51"/>
      <c r="H82" s="52"/>
      <c r="I82" s="53"/>
      <c r="J82" s="58"/>
      <c r="K82" s="55"/>
      <c r="L82" s="49" t="s">
        <v>19</v>
      </c>
      <c r="M82" s="56">
        <v>2377020000</v>
      </c>
      <c r="N82" s="52" t="s">
        <v>20</v>
      </c>
      <c r="O82" s="53"/>
      <c r="P82" s="56"/>
      <c r="Q82" s="52"/>
      <c r="R82" s="53"/>
      <c r="S82" s="56"/>
      <c r="T82" s="52"/>
    </row>
    <row r="83" spans="1:20" s="41" customFormat="1" ht="9.9499999999999993" customHeight="1" x14ac:dyDescent="0.15">
      <c r="A83" s="103"/>
      <c r="B83" s="104"/>
      <c r="C83" s="42"/>
      <c r="D83" s="94"/>
      <c r="E83" s="95"/>
      <c r="F83" s="96"/>
      <c r="G83" s="94"/>
      <c r="H83" s="96"/>
      <c r="I83" s="129"/>
      <c r="J83" s="97"/>
      <c r="K83" s="130"/>
      <c r="L83" s="42"/>
      <c r="M83" s="98"/>
      <c r="N83" s="95"/>
      <c r="O83" s="96"/>
      <c r="P83" s="98"/>
      <c r="Q83" s="95"/>
      <c r="R83" s="96"/>
      <c r="S83" s="98"/>
      <c r="T83" s="95"/>
    </row>
    <row r="84" spans="1:20" s="41" customFormat="1" ht="23.25" customHeight="1" x14ac:dyDescent="0.15">
      <c r="A84" s="63" t="s">
        <v>36</v>
      </c>
      <c r="B84" s="48"/>
      <c r="C84" s="49" t="s">
        <v>11</v>
      </c>
      <c r="D84" s="152">
        <v>4179</v>
      </c>
      <c r="E84" s="50" t="s">
        <v>12</v>
      </c>
      <c r="F84" s="64" t="s">
        <v>11</v>
      </c>
      <c r="G84" s="152">
        <v>1521</v>
      </c>
      <c r="H84" s="65" t="s">
        <v>12</v>
      </c>
      <c r="I84" s="131" t="s">
        <v>11</v>
      </c>
      <c r="J84" s="153">
        <f>G84/D84*100</f>
        <v>36.396267049533378</v>
      </c>
      <c r="K84" s="132" t="s">
        <v>12</v>
      </c>
      <c r="L84" s="49" t="s">
        <v>11</v>
      </c>
      <c r="M84" s="33">
        <v>1613800000</v>
      </c>
      <c r="N84" s="50" t="s">
        <v>12</v>
      </c>
      <c r="O84" s="64" t="s">
        <v>11</v>
      </c>
      <c r="P84" s="154">
        <f>M84/G84</f>
        <v>1061012.4917817225</v>
      </c>
      <c r="Q84" s="133" t="s">
        <v>12</v>
      </c>
      <c r="R84" s="134" t="s">
        <v>11</v>
      </c>
      <c r="S84" s="33">
        <v>2000000</v>
      </c>
      <c r="T84" s="50" t="s">
        <v>12</v>
      </c>
    </row>
    <row r="85" spans="1:20" s="41" customFormat="1" ht="23.25" customHeight="1" x14ac:dyDescent="0.15">
      <c r="A85" s="63"/>
      <c r="B85" s="48"/>
      <c r="C85" s="49"/>
      <c r="D85" s="51">
        <v>4617</v>
      </c>
      <c r="E85" s="159"/>
      <c r="F85" s="160"/>
      <c r="G85" s="20">
        <v>1533</v>
      </c>
      <c r="H85" s="53"/>
      <c r="I85" s="135"/>
      <c r="J85" s="54">
        <f>G85/D85*100</f>
        <v>33.203378817413906</v>
      </c>
      <c r="K85" s="136"/>
      <c r="L85" s="49"/>
      <c r="M85" s="57">
        <v>1569500000</v>
      </c>
      <c r="N85" s="52"/>
      <c r="O85" s="53"/>
      <c r="P85" s="57">
        <f>M85/G85</f>
        <v>1023809.5238095238</v>
      </c>
      <c r="Q85" s="52"/>
      <c r="R85" s="53"/>
      <c r="S85" s="57">
        <v>2000000</v>
      </c>
      <c r="T85" s="52"/>
    </row>
    <row r="86" spans="1:20" s="41" customFormat="1" ht="23.25" customHeight="1" x14ac:dyDescent="0.15">
      <c r="A86" s="63"/>
      <c r="B86" s="48"/>
      <c r="C86" s="49"/>
      <c r="D86" s="51"/>
      <c r="E86" s="52"/>
      <c r="F86" s="53"/>
      <c r="G86" s="51"/>
      <c r="H86" s="53"/>
      <c r="I86" s="135"/>
      <c r="J86" s="58"/>
      <c r="K86" s="136"/>
      <c r="L86" s="49" t="s">
        <v>19</v>
      </c>
      <c r="M86" s="57">
        <v>470850000</v>
      </c>
      <c r="N86" s="52" t="s">
        <v>20</v>
      </c>
      <c r="O86" s="53"/>
      <c r="P86" s="56"/>
      <c r="Q86" s="52"/>
      <c r="R86" s="53"/>
      <c r="S86" s="56"/>
      <c r="T86" s="52"/>
    </row>
    <row r="87" spans="1:20" s="41" customFormat="1" ht="9.75" customHeight="1" x14ac:dyDescent="0.15">
      <c r="A87" s="105"/>
      <c r="B87" s="106"/>
      <c r="C87" s="59"/>
      <c r="D87" s="66"/>
      <c r="E87" s="60"/>
      <c r="F87" s="67"/>
      <c r="G87" s="66"/>
      <c r="H87" s="137"/>
      <c r="I87" s="138"/>
      <c r="J87" s="139"/>
      <c r="K87" s="140"/>
      <c r="L87" s="59"/>
      <c r="M87" s="68"/>
      <c r="N87" s="60"/>
      <c r="O87" s="67"/>
      <c r="P87" s="68"/>
      <c r="Q87" s="60"/>
      <c r="R87" s="67"/>
      <c r="S87" s="68"/>
      <c r="T87" s="60"/>
    </row>
    <row r="88" spans="1:20" s="128" customFormat="1" ht="9.9499999999999993" customHeight="1" x14ac:dyDescent="0.15">
      <c r="A88" s="41"/>
      <c r="B88" s="41"/>
      <c r="C88" s="49"/>
      <c r="D88" s="53"/>
      <c r="E88" s="61"/>
      <c r="F88" s="71"/>
      <c r="G88" s="71"/>
      <c r="H88" s="61"/>
      <c r="I88" s="71"/>
      <c r="J88" s="53"/>
      <c r="K88" s="61"/>
      <c r="L88" s="49"/>
      <c r="M88" s="62"/>
      <c r="N88" s="61"/>
      <c r="O88" s="71"/>
      <c r="P88" s="69"/>
      <c r="Q88" s="61"/>
      <c r="R88" s="71"/>
      <c r="S88" s="69"/>
      <c r="T88" s="61"/>
    </row>
    <row r="89" spans="1:20" s="11" customFormat="1" ht="40.9" customHeight="1" x14ac:dyDescent="0.15">
      <c r="A89" s="26"/>
      <c r="B89" s="26"/>
      <c r="C89" s="23"/>
      <c r="D89" s="24"/>
      <c r="E89" s="28"/>
      <c r="F89" s="28"/>
      <c r="G89" s="24"/>
      <c r="H89" s="28"/>
      <c r="I89" s="28"/>
      <c r="J89" s="29"/>
      <c r="K89" s="27"/>
      <c r="L89" s="23"/>
      <c r="M89" s="25"/>
      <c r="N89" s="28"/>
      <c r="O89" s="28"/>
      <c r="P89" s="25"/>
      <c r="Q89" s="28"/>
      <c r="R89" s="28"/>
      <c r="S89" s="25"/>
      <c r="T89" s="28"/>
    </row>
    <row r="90" spans="1:20" ht="23.25" customHeight="1" x14ac:dyDescent="0.15">
      <c r="A90" s="183" t="s">
        <v>1</v>
      </c>
      <c r="B90" s="183"/>
      <c r="C90" s="184" t="s">
        <v>2</v>
      </c>
      <c r="D90" s="185"/>
      <c r="E90" s="185"/>
      <c r="F90" s="185"/>
      <c r="G90" s="185"/>
      <c r="H90" s="185"/>
      <c r="I90" s="186" t="s">
        <v>3</v>
      </c>
      <c r="J90" s="186"/>
      <c r="K90" s="186"/>
      <c r="L90" s="186" t="s">
        <v>4</v>
      </c>
      <c r="M90" s="186"/>
      <c r="N90" s="186"/>
      <c r="O90" s="183" t="s">
        <v>5</v>
      </c>
      <c r="P90" s="183"/>
      <c r="Q90" s="183"/>
      <c r="R90" s="183"/>
      <c r="S90" s="183"/>
      <c r="T90" s="183"/>
    </row>
    <row r="91" spans="1:20" s="11" customFormat="1" ht="26.25" customHeight="1" x14ac:dyDescent="0.15">
      <c r="A91" s="183"/>
      <c r="B91" s="183"/>
      <c r="C91" s="186" t="s">
        <v>6</v>
      </c>
      <c r="D91" s="186"/>
      <c r="E91" s="186"/>
      <c r="F91" s="186" t="s">
        <v>7</v>
      </c>
      <c r="G91" s="186"/>
      <c r="H91" s="184"/>
      <c r="I91" s="186"/>
      <c r="J91" s="186"/>
      <c r="K91" s="186"/>
      <c r="L91" s="186"/>
      <c r="M91" s="186"/>
      <c r="N91" s="186"/>
      <c r="O91" s="186" t="s">
        <v>8</v>
      </c>
      <c r="P91" s="186"/>
      <c r="Q91" s="186"/>
      <c r="R91" s="186" t="s">
        <v>9</v>
      </c>
      <c r="S91" s="186"/>
      <c r="T91" s="186"/>
    </row>
    <row r="92" spans="1:20" s="11" customFormat="1" ht="9.9499999999999993" customHeight="1" x14ac:dyDescent="0.15">
      <c r="A92" s="103"/>
      <c r="B92" s="104"/>
      <c r="C92" s="42"/>
      <c r="D92" s="94"/>
      <c r="E92" s="95"/>
      <c r="F92" s="96"/>
      <c r="G92" s="94"/>
      <c r="H92" s="95"/>
      <c r="I92" s="96"/>
      <c r="J92" s="97"/>
      <c r="K92" s="44"/>
      <c r="L92" s="42"/>
      <c r="M92" s="98"/>
      <c r="N92" s="95"/>
      <c r="O92" s="96"/>
      <c r="P92" s="98"/>
      <c r="Q92" s="95"/>
      <c r="R92" s="96"/>
      <c r="S92" s="98"/>
      <c r="T92" s="95"/>
    </row>
    <row r="93" spans="1:20" s="11" customFormat="1" ht="23.25" customHeight="1" x14ac:dyDescent="0.15">
      <c r="A93" s="63" t="s">
        <v>37</v>
      </c>
      <c r="B93" s="48"/>
      <c r="C93" s="49" t="s">
        <v>11</v>
      </c>
      <c r="D93" s="152">
        <v>2638</v>
      </c>
      <c r="E93" s="50" t="s">
        <v>12</v>
      </c>
      <c r="F93" s="64" t="s">
        <v>11</v>
      </c>
      <c r="G93" s="152">
        <v>407</v>
      </c>
      <c r="H93" s="50" t="s">
        <v>12</v>
      </c>
      <c r="I93" s="64" t="s">
        <v>11</v>
      </c>
      <c r="J93" s="153">
        <f>G93/D93*100</f>
        <v>15.428354814253224</v>
      </c>
      <c r="K93" s="50" t="s">
        <v>12</v>
      </c>
      <c r="L93" s="49" t="s">
        <v>11</v>
      </c>
      <c r="M93" s="33">
        <v>176170000</v>
      </c>
      <c r="N93" s="50" t="s">
        <v>12</v>
      </c>
      <c r="O93" s="64" t="s">
        <v>11</v>
      </c>
      <c r="P93" s="154">
        <f>M93/G93</f>
        <v>432850.12285012286</v>
      </c>
      <c r="Q93" s="50" t="s">
        <v>12</v>
      </c>
      <c r="R93" s="64" t="s">
        <v>11</v>
      </c>
      <c r="S93" s="154">
        <v>470000</v>
      </c>
      <c r="T93" s="50" t="s">
        <v>12</v>
      </c>
    </row>
    <row r="94" spans="1:20" s="11" customFormat="1" ht="23.25" customHeight="1" x14ac:dyDescent="0.2">
      <c r="A94" s="63"/>
      <c r="B94" s="48"/>
      <c r="C94" s="49"/>
      <c r="D94" s="51">
        <v>2644</v>
      </c>
      <c r="E94" s="52"/>
      <c r="F94" s="53"/>
      <c r="G94" s="51">
        <v>377</v>
      </c>
      <c r="H94" s="52"/>
      <c r="I94" s="53"/>
      <c r="J94" s="54">
        <f>G94/D94*100</f>
        <v>14.258698940998487</v>
      </c>
      <c r="K94" s="55"/>
      <c r="L94" s="49"/>
      <c r="M94" s="56">
        <v>166373000</v>
      </c>
      <c r="N94" s="91" t="s">
        <v>38</v>
      </c>
      <c r="O94" s="92" t="s">
        <v>38</v>
      </c>
      <c r="P94" s="57">
        <f>M94/G94</f>
        <v>441307.69230769231</v>
      </c>
      <c r="Q94" s="91" t="s">
        <v>38</v>
      </c>
      <c r="R94" s="92" t="s">
        <v>38</v>
      </c>
      <c r="S94" s="93">
        <v>480000</v>
      </c>
      <c r="T94" s="52"/>
    </row>
    <row r="95" spans="1:20" s="11" customFormat="1" ht="23.25" customHeight="1" x14ac:dyDescent="0.15">
      <c r="A95" s="63"/>
      <c r="B95" s="48"/>
      <c r="C95" s="49"/>
      <c r="D95" s="51"/>
      <c r="E95" s="52"/>
      <c r="F95" s="53"/>
      <c r="G95" s="51"/>
      <c r="H95" s="52"/>
      <c r="I95" s="53"/>
      <c r="J95" s="58"/>
      <c r="K95" s="55"/>
      <c r="L95" s="49"/>
      <c r="M95" s="56"/>
      <c r="N95" s="52"/>
      <c r="O95" s="53"/>
      <c r="P95" s="56"/>
      <c r="Q95" s="52"/>
      <c r="R95" s="53"/>
      <c r="S95" s="56"/>
      <c r="T95" s="52"/>
    </row>
    <row r="96" spans="1:20" s="11" customFormat="1" ht="9.75" customHeight="1" x14ac:dyDescent="0.15">
      <c r="A96" s="105"/>
      <c r="B96" s="106"/>
      <c r="C96" s="59"/>
      <c r="D96" s="66"/>
      <c r="E96" s="60"/>
      <c r="F96" s="67"/>
      <c r="G96" s="66"/>
      <c r="H96" s="60"/>
      <c r="I96" s="67"/>
      <c r="J96" s="73"/>
      <c r="K96" s="60"/>
      <c r="L96" s="59"/>
      <c r="M96" s="68"/>
      <c r="N96" s="60"/>
      <c r="O96" s="67"/>
      <c r="P96" s="68"/>
      <c r="Q96" s="60"/>
      <c r="R96" s="67"/>
      <c r="S96" s="68"/>
      <c r="T96" s="60"/>
    </row>
    <row r="97" spans="1:20" s="11" customFormat="1" ht="9.9499999999999993" customHeight="1" x14ac:dyDescent="0.15">
      <c r="A97" s="103"/>
      <c r="B97" s="104"/>
      <c r="C97" s="42"/>
      <c r="D97" s="94"/>
      <c r="E97" s="95"/>
      <c r="F97" s="96"/>
      <c r="G97" s="94"/>
      <c r="H97" s="95"/>
      <c r="I97" s="96"/>
      <c r="J97" s="97"/>
      <c r="K97" s="44"/>
      <c r="L97" s="42"/>
      <c r="M97" s="98"/>
      <c r="N97" s="95"/>
      <c r="O97" s="96"/>
      <c r="P97" s="98"/>
      <c r="Q97" s="95"/>
      <c r="R97" s="96"/>
      <c r="S97" s="98"/>
      <c r="T97" s="95"/>
    </row>
    <row r="98" spans="1:20" s="11" customFormat="1" ht="23.25" customHeight="1" x14ac:dyDescent="0.15">
      <c r="A98" s="63" t="s">
        <v>39</v>
      </c>
      <c r="B98" s="48"/>
      <c r="C98" s="49" t="s">
        <v>11</v>
      </c>
      <c r="D98" s="152">
        <v>938</v>
      </c>
      <c r="E98" s="50" t="s">
        <v>12</v>
      </c>
      <c r="F98" s="64" t="s">
        <v>11</v>
      </c>
      <c r="G98" s="152">
        <v>424</v>
      </c>
      <c r="H98" s="50" t="s">
        <v>12</v>
      </c>
      <c r="I98" s="64" t="s">
        <v>11</v>
      </c>
      <c r="J98" s="153">
        <f>G98/D98*100</f>
        <v>45.20255863539446</v>
      </c>
      <c r="K98" s="50" t="s">
        <v>12</v>
      </c>
      <c r="L98" s="49" t="s">
        <v>11</v>
      </c>
      <c r="M98" s="33">
        <v>502800000</v>
      </c>
      <c r="N98" s="50" t="s">
        <v>12</v>
      </c>
      <c r="O98" s="64" t="s">
        <v>11</v>
      </c>
      <c r="P98" s="154">
        <f>M98/G98</f>
        <v>1185849.0566037735</v>
      </c>
      <c r="Q98" s="50" t="s">
        <v>12</v>
      </c>
      <c r="R98" s="64" t="s">
        <v>11</v>
      </c>
      <c r="S98" s="154">
        <v>10900000</v>
      </c>
      <c r="T98" s="50" t="s">
        <v>12</v>
      </c>
    </row>
    <row r="99" spans="1:20" s="11" customFormat="1" ht="23.25" customHeight="1" x14ac:dyDescent="0.2">
      <c r="A99" s="63"/>
      <c r="B99" s="48"/>
      <c r="C99" s="49"/>
      <c r="D99" s="100">
        <v>940</v>
      </c>
      <c r="E99" s="91" t="s">
        <v>38</v>
      </c>
      <c r="F99" s="92" t="s">
        <v>38</v>
      </c>
      <c r="G99" s="100">
        <v>401</v>
      </c>
      <c r="H99" s="91" t="s">
        <v>38</v>
      </c>
      <c r="I99" s="92" t="s">
        <v>38</v>
      </c>
      <c r="J99" s="54">
        <f>G99/D99*100</f>
        <v>42.659574468085104</v>
      </c>
      <c r="K99" s="91" t="s">
        <v>38</v>
      </c>
      <c r="L99" s="92" t="s">
        <v>38</v>
      </c>
      <c r="M99" s="93">
        <v>472000000</v>
      </c>
      <c r="N99" s="91" t="s">
        <v>38</v>
      </c>
      <c r="O99" s="92" t="s">
        <v>38</v>
      </c>
      <c r="P99" s="93">
        <f>M99/G99</f>
        <v>1177057.3566084788</v>
      </c>
      <c r="Q99" s="91" t="s">
        <v>38</v>
      </c>
      <c r="R99" s="92" t="s">
        <v>38</v>
      </c>
      <c r="S99" s="93">
        <v>7000000</v>
      </c>
      <c r="T99" s="52"/>
    </row>
    <row r="100" spans="1:20" s="11" customFormat="1" ht="23.25" customHeight="1" x14ac:dyDescent="0.15">
      <c r="A100" s="63"/>
      <c r="B100" s="48"/>
      <c r="C100" s="49"/>
      <c r="D100" s="164"/>
      <c r="E100" s="165"/>
      <c r="F100" s="166"/>
      <c r="G100" s="164"/>
      <c r="H100" s="165"/>
      <c r="I100" s="166"/>
      <c r="J100" s="167"/>
      <c r="K100" s="168"/>
      <c r="L100" s="169"/>
      <c r="M100" s="170"/>
      <c r="N100" s="165"/>
      <c r="O100" s="166"/>
      <c r="P100" s="170"/>
      <c r="Q100" s="165"/>
      <c r="R100" s="166"/>
      <c r="S100" s="170"/>
      <c r="T100" s="52"/>
    </row>
    <row r="101" spans="1:20" s="11" customFormat="1" ht="9.9499999999999993" customHeight="1" x14ac:dyDescent="0.15">
      <c r="A101" s="103"/>
      <c r="B101" s="104"/>
      <c r="C101" s="42"/>
      <c r="D101" s="94"/>
      <c r="E101" s="95"/>
      <c r="F101" s="96"/>
      <c r="G101" s="94"/>
      <c r="H101" s="95"/>
      <c r="I101" s="96"/>
      <c r="J101" s="97"/>
      <c r="K101" s="44"/>
      <c r="L101" s="42"/>
      <c r="M101" s="98"/>
      <c r="N101" s="95"/>
      <c r="O101" s="96"/>
      <c r="P101" s="98"/>
      <c r="Q101" s="95"/>
      <c r="R101" s="96"/>
      <c r="S101" s="98"/>
      <c r="T101" s="95"/>
    </row>
    <row r="102" spans="1:20" s="11" customFormat="1" ht="23.25" customHeight="1" x14ac:dyDescent="0.15">
      <c r="A102" s="63" t="s">
        <v>40</v>
      </c>
      <c r="B102" s="48"/>
      <c r="C102" s="49" t="s">
        <v>11</v>
      </c>
      <c r="D102" s="152">
        <v>2526</v>
      </c>
      <c r="E102" s="50" t="s">
        <v>12</v>
      </c>
      <c r="F102" s="64" t="s">
        <v>11</v>
      </c>
      <c r="G102" s="152">
        <v>2526</v>
      </c>
      <c r="H102" s="50" t="s">
        <v>12</v>
      </c>
      <c r="I102" s="64" t="s">
        <v>11</v>
      </c>
      <c r="J102" s="162" t="s">
        <v>41</v>
      </c>
      <c r="K102" s="50" t="s">
        <v>12</v>
      </c>
      <c r="L102" s="49" t="s">
        <v>11</v>
      </c>
      <c r="M102" s="33">
        <v>2274600000</v>
      </c>
      <c r="N102" s="50" t="s">
        <v>12</v>
      </c>
      <c r="O102" s="64" t="s">
        <v>11</v>
      </c>
      <c r="P102" s="33">
        <f>M102/G102</f>
        <v>900475.05938242283</v>
      </c>
      <c r="Q102" s="50" t="s">
        <v>12</v>
      </c>
      <c r="R102" s="64" t="s">
        <v>11</v>
      </c>
      <c r="S102" s="154">
        <v>3500000</v>
      </c>
      <c r="T102" s="50" t="s">
        <v>12</v>
      </c>
    </row>
    <row r="103" spans="1:20" s="11" customFormat="1" ht="23.25" customHeight="1" x14ac:dyDescent="0.2">
      <c r="A103" s="63"/>
      <c r="B103" s="48"/>
      <c r="C103" s="49"/>
      <c r="D103" s="101">
        <v>2551</v>
      </c>
      <c r="E103" s="91" t="s">
        <v>38</v>
      </c>
      <c r="F103" s="92" t="s">
        <v>38</v>
      </c>
      <c r="G103" s="101">
        <v>2551</v>
      </c>
      <c r="H103" s="91" t="s">
        <v>38</v>
      </c>
      <c r="I103" s="92" t="s">
        <v>38</v>
      </c>
      <c r="J103" s="102" t="s">
        <v>41</v>
      </c>
      <c r="K103" s="91" t="s">
        <v>38</v>
      </c>
      <c r="L103" s="92" t="s">
        <v>38</v>
      </c>
      <c r="M103" s="93">
        <v>2225300000</v>
      </c>
      <c r="N103" s="91" t="s">
        <v>38</v>
      </c>
      <c r="O103" s="92" t="s">
        <v>38</v>
      </c>
      <c r="P103" s="176">
        <f>M103/G103</f>
        <v>872324.57859662874</v>
      </c>
      <c r="Q103" s="91" t="s">
        <v>38</v>
      </c>
      <c r="R103" s="92" t="s">
        <v>38</v>
      </c>
      <c r="S103" s="93">
        <v>3500000</v>
      </c>
      <c r="T103" s="52"/>
    </row>
    <row r="104" spans="1:20" s="11" customFormat="1" ht="23.25" customHeight="1" x14ac:dyDescent="0.2">
      <c r="A104" s="63"/>
      <c r="B104" s="48"/>
      <c r="C104" s="49"/>
      <c r="D104" s="100" t="s">
        <v>38</v>
      </c>
      <c r="E104" s="91" t="s">
        <v>38</v>
      </c>
      <c r="F104" s="92" t="s">
        <v>38</v>
      </c>
      <c r="G104" s="100" t="s">
        <v>38</v>
      </c>
      <c r="H104" s="91" t="s">
        <v>38</v>
      </c>
      <c r="I104" s="92" t="s">
        <v>38</v>
      </c>
      <c r="J104" s="100" t="s">
        <v>38</v>
      </c>
      <c r="K104" s="91" t="s">
        <v>38</v>
      </c>
      <c r="L104" s="92" t="s">
        <v>19</v>
      </c>
      <c r="M104" s="93">
        <v>137430000</v>
      </c>
      <c r="N104" s="91" t="s">
        <v>20</v>
      </c>
      <c r="O104" s="92" t="s">
        <v>38</v>
      </c>
      <c r="P104" s="100" t="s">
        <v>38</v>
      </c>
      <c r="Q104" s="91" t="s">
        <v>38</v>
      </c>
      <c r="R104" s="92" t="s">
        <v>38</v>
      </c>
      <c r="S104" s="100" t="s">
        <v>38</v>
      </c>
      <c r="T104" s="52"/>
    </row>
    <row r="105" spans="1:20" s="11" customFormat="1" ht="9.6" customHeight="1" x14ac:dyDescent="0.15">
      <c r="A105" s="105"/>
      <c r="B105" s="106"/>
      <c r="C105" s="59"/>
      <c r="D105" s="66"/>
      <c r="E105" s="60"/>
      <c r="F105" s="67"/>
      <c r="G105" s="66"/>
      <c r="H105" s="60"/>
      <c r="I105" s="67"/>
      <c r="J105" s="73"/>
      <c r="K105" s="60"/>
      <c r="L105" s="59"/>
      <c r="M105" s="68"/>
      <c r="N105" s="60"/>
      <c r="O105" s="67"/>
      <c r="P105" s="68"/>
      <c r="Q105" s="60"/>
      <c r="R105" s="67"/>
      <c r="S105" s="68"/>
      <c r="T105" s="60"/>
    </row>
    <row r="106" spans="1:20" s="41" customFormat="1" ht="9.9499999999999993" customHeight="1" x14ac:dyDescent="0.15">
      <c r="A106" s="103"/>
      <c r="B106" s="104"/>
      <c r="C106" s="42"/>
      <c r="D106" s="43"/>
      <c r="E106" s="44"/>
      <c r="F106" s="45"/>
      <c r="G106" s="43"/>
      <c r="H106" s="44"/>
      <c r="I106" s="45"/>
      <c r="J106" s="46"/>
      <c r="K106" s="44"/>
      <c r="L106" s="42"/>
      <c r="M106" s="47"/>
      <c r="N106" s="44"/>
      <c r="O106" s="45"/>
      <c r="P106" s="47"/>
      <c r="Q106" s="44"/>
      <c r="R106" s="45"/>
      <c r="S106" s="47"/>
      <c r="T106" s="130"/>
    </row>
    <row r="107" spans="1:20" s="41" customFormat="1" ht="23.25" customHeight="1" x14ac:dyDescent="0.15">
      <c r="A107" s="63" t="s">
        <v>43</v>
      </c>
      <c r="B107" s="48"/>
      <c r="C107" s="49" t="s">
        <v>11</v>
      </c>
      <c r="D107" s="174">
        <f>SUM(D112,D117)</f>
        <v>1329</v>
      </c>
      <c r="E107" s="35" t="s">
        <v>49</v>
      </c>
      <c r="F107" s="36" t="s">
        <v>48</v>
      </c>
      <c r="G107" s="174">
        <f>SUM(G113,G117)</f>
        <v>213</v>
      </c>
      <c r="H107" s="35" t="s">
        <v>49</v>
      </c>
      <c r="I107" s="36" t="s">
        <v>48</v>
      </c>
      <c r="J107" s="40">
        <f>G107/D107*100</f>
        <v>16.02708803611738</v>
      </c>
      <c r="K107" s="34" t="s">
        <v>49</v>
      </c>
      <c r="L107" s="9" t="s">
        <v>48</v>
      </c>
      <c r="M107" s="39">
        <f>SUM(M112,M117)</f>
        <v>833600000</v>
      </c>
      <c r="N107" s="35" t="s">
        <v>49</v>
      </c>
      <c r="O107" s="37" t="s">
        <v>48</v>
      </c>
      <c r="P107" s="38">
        <f>M107/G107</f>
        <v>3913615.0234741783</v>
      </c>
      <c r="Q107" s="35" t="s">
        <v>49</v>
      </c>
      <c r="R107" s="36" t="s">
        <v>48</v>
      </c>
      <c r="S107" s="39">
        <f>MAX(S112,S117)</f>
        <v>51700000</v>
      </c>
      <c r="T107" s="141" t="s">
        <v>12</v>
      </c>
    </row>
    <row r="108" spans="1:20" s="41" customFormat="1" ht="23.25" customHeight="1" x14ac:dyDescent="0.15">
      <c r="A108" s="63"/>
      <c r="B108" s="48"/>
      <c r="C108" s="49"/>
      <c r="D108" s="175">
        <f>SUM(D113,D118)</f>
        <v>54</v>
      </c>
      <c r="E108" s="177"/>
      <c r="F108" s="178"/>
      <c r="G108" s="175">
        <f>SUM(G113,G118)</f>
        <v>5</v>
      </c>
      <c r="H108" s="148"/>
      <c r="I108" s="149"/>
      <c r="J108" s="21">
        <f>G108/D108*100</f>
        <v>9.2592592592592595</v>
      </c>
      <c r="K108" s="85"/>
      <c r="L108" s="179"/>
      <c r="M108" s="173">
        <f>SUM(M113,M118)</f>
        <v>247000000</v>
      </c>
      <c r="N108" s="180"/>
      <c r="O108" s="70"/>
      <c r="P108" s="176">
        <f>M108/G108</f>
        <v>49400000</v>
      </c>
      <c r="Q108" s="171"/>
      <c r="R108" s="87"/>
      <c r="S108" s="181">
        <f>MAX(S113,S118)</f>
        <v>77000</v>
      </c>
      <c r="T108" s="143"/>
    </row>
    <row r="109" spans="1:20" s="41" customFormat="1" ht="23.25" customHeight="1" x14ac:dyDescent="0.15">
      <c r="A109" s="63"/>
      <c r="B109" s="48"/>
      <c r="C109" s="49"/>
      <c r="D109" s="51"/>
      <c r="E109" s="52"/>
      <c r="F109" s="53"/>
      <c r="G109" s="51"/>
      <c r="H109" s="52"/>
      <c r="I109" s="53"/>
      <c r="J109" s="58"/>
      <c r="K109" s="55"/>
      <c r="L109" s="49" t="s">
        <v>19</v>
      </c>
      <c r="M109" s="173">
        <f>SUM(M114,M119)</f>
        <v>74100000</v>
      </c>
      <c r="N109" s="171" t="s">
        <v>20</v>
      </c>
      <c r="O109" s="87"/>
      <c r="P109" s="70"/>
      <c r="Q109" s="171"/>
      <c r="R109" s="87"/>
      <c r="S109" s="70"/>
      <c r="T109" s="143"/>
    </row>
    <row r="110" spans="1:20" s="41" customFormat="1" ht="9.75" customHeight="1" x14ac:dyDescent="0.15">
      <c r="A110" s="63"/>
      <c r="B110" s="106"/>
      <c r="C110" s="59"/>
      <c r="D110" s="107"/>
      <c r="E110" s="125"/>
      <c r="F110" s="126"/>
      <c r="G110" s="107"/>
      <c r="H110" s="125"/>
      <c r="I110" s="126"/>
      <c r="J110" s="127"/>
      <c r="K110" s="60"/>
      <c r="L110" s="59"/>
      <c r="M110" s="68"/>
      <c r="N110" s="144"/>
      <c r="O110" s="67"/>
      <c r="P110" s="68"/>
      <c r="Q110" s="144"/>
      <c r="R110" s="67"/>
      <c r="S110" s="68"/>
      <c r="T110" s="145"/>
    </row>
    <row r="111" spans="1:20" s="41" customFormat="1" ht="9.9499999999999993" customHeight="1" x14ac:dyDescent="0.15">
      <c r="A111" s="117"/>
      <c r="B111" s="117"/>
      <c r="C111" s="42"/>
      <c r="D111" s="43"/>
      <c r="E111" s="44"/>
      <c r="F111" s="45"/>
      <c r="G111" s="43"/>
      <c r="H111" s="44"/>
      <c r="I111" s="45"/>
      <c r="J111" s="46"/>
      <c r="K111" s="44"/>
      <c r="L111" s="42"/>
      <c r="M111" s="47"/>
      <c r="N111" s="146"/>
      <c r="O111" s="45"/>
      <c r="P111" s="47"/>
      <c r="Q111" s="146"/>
      <c r="R111" s="45"/>
      <c r="S111" s="47"/>
      <c r="T111" s="130"/>
    </row>
    <row r="112" spans="1:20" s="41" customFormat="1" ht="23.25" customHeight="1" x14ac:dyDescent="0.15">
      <c r="A112" s="63"/>
      <c r="B112" s="117" t="s">
        <v>44</v>
      </c>
      <c r="C112" s="49" t="s">
        <v>11</v>
      </c>
      <c r="D112" s="152">
        <v>51</v>
      </c>
      <c r="E112" s="121" t="s">
        <v>12</v>
      </c>
      <c r="F112" s="122" t="s">
        <v>11</v>
      </c>
      <c r="G112" s="152">
        <v>5</v>
      </c>
      <c r="H112" s="121" t="s">
        <v>12</v>
      </c>
      <c r="I112" s="122" t="s">
        <v>11</v>
      </c>
      <c r="J112" s="153">
        <f>G112/D112*100</f>
        <v>9.8039215686274517</v>
      </c>
      <c r="K112" s="50" t="s">
        <v>12</v>
      </c>
      <c r="L112" s="49" t="s">
        <v>11</v>
      </c>
      <c r="M112" s="154">
        <v>217300000</v>
      </c>
      <c r="N112" s="147" t="s">
        <v>12</v>
      </c>
      <c r="O112" s="64" t="s">
        <v>11</v>
      </c>
      <c r="P112" s="154">
        <f>M112/G112</f>
        <v>43460000</v>
      </c>
      <c r="Q112" s="147" t="s">
        <v>12</v>
      </c>
      <c r="R112" s="64" t="s">
        <v>11</v>
      </c>
      <c r="S112" s="154">
        <v>51700000</v>
      </c>
      <c r="T112" s="141" t="s">
        <v>12</v>
      </c>
    </row>
    <row r="113" spans="1:20" s="41" customFormat="1" ht="23.25" customHeight="1" x14ac:dyDescent="0.15">
      <c r="A113" s="63"/>
      <c r="B113" s="117"/>
      <c r="C113" s="111"/>
      <c r="D113" s="172">
        <v>54</v>
      </c>
      <c r="E113" s="123"/>
      <c r="F113" s="124"/>
      <c r="G113" s="70">
        <v>5</v>
      </c>
      <c r="H113" s="148"/>
      <c r="I113" s="149"/>
      <c r="J113" s="21">
        <f>G113/D113*100</f>
        <v>9.2592592592592595</v>
      </c>
      <c r="K113" s="55"/>
      <c r="L113" s="49"/>
      <c r="M113" s="22">
        <v>247000000</v>
      </c>
      <c r="N113" s="142"/>
      <c r="O113" s="71"/>
      <c r="P113" s="176">
        <f>M113/G113</f>
        <v>49400000</v>
      </c>
      <c r="Q113" s="142"/>
      <c r="R113" s="71"/>
      <c r="S113" s="20">
        <v>77000</v>
      </c>
      <c r="T113" s="143"/>
    </row>
    <row r="114" spans="1:20" s="41" customFormat="1" ht="23.25" customHeight="1" x14ac:dyDescent="0.15">
      <c r="A114" s="63"/>
      <c r="B114" s="117"/>
      <c r="C114" s="49"/>
      <c r="D114" s="51"/>
      <c r="E114" s="52"/>
      <c r="F114" s="53"/>
      <c r="G114" s="51"/>
      <c r="H114" s="52"/>
      <c r="I114" s="53"/>
      <c r="J114" s="58"/>
      <c r="K114" s="55"/>
      <c r="L114" s="49" t="s">
        <v>19</v>
      </c>
      <c r="M114" s="22">
        <v>74100000</v>
      </c>
      <c r="N114" s="142" t="s">
        <v>20</v>
      </c>
      <c r="O114" s="71"/>
      <c r="P114" s="57"/>
      <c r="Q114" s="142"/>
      <c r="R114" s="71"/>
      <c r="S114" s="57"/>
      <c r="T114" s="143"/>
    </row>
    <row r="115" spans="1:20" s="41" customFormat="1" ht="9.9499999999999993" customHeight="1" x14ac:dyDescent="0.15">
      <c r="A115" s="63"/>
      <c r="B115" s="119"/>
      <c r="C115" s="59"/>
      <c r="D115" s="107"/>
      <c r="E115" s="125"/>
      <c r="F115" s="126"/>
      <c r="G115" s="107"/>
      <c r="H115" s="125"/>
      <c r="I115" s="126"/>
      <c r="J115" s="127"/>
      <c r="K115" s="60"/>
      <c r="L115" s="59"/>
      <c r="M115" s="68"/>
      <c r="N115" s="144"/>
      <c r="O115" s="67"/>
      <c r="P115" s="68"/>
      <c r="Q115" s="144"/>
      <c r="R115" s="67"/>
      <c r="S115" s="68"/>
      <c r="T115" s="145"/>
    </row>
    <row r="116" spans="1:20" s="41" customFormat="1" ht="9.9499999999999993" customHeight="1" x14ac:dyDescent="0.15">
      <c r="A116" s="117"/>
      <c r="B116" s="117"/>
      <c r="C116" s="42"/>
      <c r="D116" s="43"/>
      <c r="E116" s="44"/>
      <c r="F116" s="45"/>
      <c r="G116" s="43"/>
      <c r="H116" s="44"/>
      <c r="I116" s="45"/>
      <c r="J116" s="46"/>
      <c r="K116" s="44"/>
      <c r="L116" s="42"/>
      <c r="M116" s="47"/>
      <c r="N116" s="146"/>
      <c r="O116" s="45"/>
      <c r="P116" s="47"/>
      <c r="Q116" s="146"/>
      <c r="R116" s="45"/>
      <c r="S116" s="47"/>
      <c r="T116" s="130"/>
    </row>
    <row r="117" spans="1:20" s="41" customFormat="1" ht="23.25" customHeight="1" x14ac:dyDescent="0.15">
      <c r="A117" s="63"/>
      <c r="B117" s="117" t="s">
        <v>51</v>
      </c>
      <c r="C117" s="49" t="s">
        <v>11</v>
      </c>
      <c r="D117" s="152">
        <v>1278</v>
      </c>
      <c r="E117" s="121" t="s">
        <v>12</v>
      </c>
      <c r="F117" s="122" t="s">
        <v>11</v>
      </c>
      <c r="G117" s="152">
        <v>208</v>
      </c>
      <c r="H117" s="121" t="s">
        <v>12</v>
      </c>
      <c r="I117" s="122" t="s">
        <v>11</v>
      </c>
      <c r="J117" s="153">
        <f>G117/D117*100</f>
        <v>16.275430359937403</v>
      </c>
      <c r="K117" s="50" t="s">
        <v>12</v>
      </c>
      <c r="L117" s="49" t="s">
        <v>11</v>
      </c>
      <c r="M117" s="154">
        <v>616300000</v>
      </c>
      <c r="N117" s="147" t="s">
        <v>12</v>
      </c>
      <c r="O117" s="64" t="s">
        <v>11</v>
      </c>
      <c r="P117" s="154">
        <f>M117/G117</f>
        <v>2962980.769230769</v>
      </c>
      <c r="Q117" s="147" t="s">
        <v>12</v>
      </c>
      <c r="R117" s="64" t="s">
        <v>11</v>
      </c>
      <c r="S117" s="154">
        <v>10900000</v>
      </c>
      <c r="T117" s="141" t="s">
        <v>12</v>
      </c>
    </row>
    <row r="118" spans="1:20" s="41" customFormat="1" ht="23.25" customHeight="1" x14ac:dyDescent="0.2">
      <c r="A118" s="63"/>
      <c r="B118" s="117" t="s">
        <v>52</v>
      </c>
      <c r="C118" s="111"/>
      <c r="D118" s="102" t="s">
        <v>42</v>
      </c>
      <c r="E118" s="123"/>
      <c r="F118" s="124"/>
      <c r="G118" s="102" t="s">
        <v>42</v>
      </c>
      <c r="H118" s="148"/>
      <c r="I118" s="149"/>
      <c r="J118" s="102" t="s">
        <v>42</v>
      </c>
      <c r="K118" s="55"/>
      <c r="L118" s="49"/>
      <c r="M118" s="102" t="s">
        <v>41</v>
      </c>
      <c r="N118" s="142"/>
      <c r="O118" s="71"/>
      <c r="P118" s="102" t="s">
        <v>42</v>
      </c>
      <c r="Q118" s="142"/>
      <c r="R118" s="71"/>
      <c r="S118" s="102" t="s">
        <v>41</v>
      </c>
      <c r="T118" s="143"/>
    </row>
    <row r="119" spans="1:20" s="41" customFormat="1" ht="23.25" customHeight="1" x14ac:dyDescent="0.2">
      <c r="A119" s="63"/>
      <c r="B119" s="117"/>
      <c r="C119" s="49"/>
      <c r="D119" s="51"/>
      <c r="E119" s="52"/>
      <c r="F119" s="53"/>
      <c r="G119" s="51"/>
      <c r="H119" s="52"/>
      <c r="I119" s="53"/>
      <c r="J119" s="58"/>
      <c r="K119" s="55"/>
      <c r="L119" s="49" t="s">
        <v>19</v>
      </c>
      <c r="M119" s="102" t="s">
        <v>42</v>
      </c>
      <c r="N119" s="142" t="s">
        <v>20</v>
      </c>
      <c r="O119" s="71"/>
      <c r="P119" s="57"/>
      <c r="Q119" s="142"/>
      <c r="R119" s="71"/>
      <c r="S119" s="57"/>
      <c r="T119" s="143"/>
    </row>
    <row r="120" spans="1:20" s="41" customFormat="1" ht="9.9499999999999993" customHeight="1" x14ac:dyDescent="0.15">
      <c r="A120" s="105"/>
      <c r="B120" s="119"/>
      <c r="C120" s="59"/>
      <c r="D120" s="107"/>
      <c r="E120" s="125"/>
      <c r="F120" s="126"/>
      <c r="G120" s="107"/>
      <c r="H120" s="125"/>
      <c r="I120" s="126"/>
      <c r="J120" s="127"/>
      <c r="K120" s="60"/>
      <c r="L120" s="59"/>
      <c r="M120" s="68"/>
      <c r="N120" s="144"/>
      <c r="O120" s="67"/>
      <c r="P120" s="68"/>
      <c r="Q120" s="144"/>
      <c r="R120" s="67"/>
      <c r="S120" s="68"/>
      <c r="T120" s="145"/>
    </row>
    <row r="121" spans="1:20" s="41" customFormat="1" ht="9.9499999999999993" customHeight="1" x14ac:dyDescent="0.15">
      <c r="C121" s="49"/>
      <c r="D121" s="99"/>
      <c r="E121" s="53"/>
      <c r="F121" s="53"/>
      <c r="G121" s="99"/>
      <c r="H121" s="53"/>
      <c r="I121" s="53"/>
      <c r="J121" s="150"/>
      <c r="K121" s="61"/>
      <c r="L121" s="49"/>
      <c r="M121" s="62"/>
      <c r="N121" s="53"/>
      <c r="O121" s="53"/>
      <c r="P121" s="62"/>
      <c r="Q121" s="53"/>
      <c r="R121" s="53"/>
      <c r="S121" s="62"/>
      <c r="T121" s="53"/>
    </row>
    <row r="122" spans="1:20" s="16" customFormat="1" ht="56.1" customHeight="1" x14ac:dyDescent="0.15">
      <c r="B122" s="182" t="s">
        <v>53</v>
      </c>
      <c r="C122" s="182"/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  <c r="R122" s="182"/>
      <c r="S122" s="182"/>
      <c r="T122" s="182"/>
    </row>
    <row r="123" spans="1:20" s="16" customFormat="1" ht="16.5" customHeight="1" x14ac:dyDescent="0.15">
      <c r="B123" s="16" t="s">
        <v>45</v>
      </c>
      <c r="C123" s="30"/>
      <c r="D123" s="31"/>
      <c r="E123" s="31"/>
      <c r="F123" s="32"/>
      <c r="G123" s="31"/>
      <c r="H123" s="31"/>
      <c r="I123" s="32"/>
      <c r="J123" s="31"/>
      <c r="K123" s="31"/>
      <c r="L123" s="32"/>
      <c r="M123" s="33"/>
      <c r="N123" s="31"/>
      <c r="O123" s="30"/>
      <c r="P123" s="33"/>
      <c r="R123" s="30"/>
      <c r="S123" s="33"/>
    </row>
    <row r="124" spans="1:20" s="16" customFormat="1" ht="16.5" customHeight="1" x14ac:dyDescent="0.15">
      <c r="B124" s="16" t="s">
        <v>46</v>
      </c>
      <c r="C124" s="30"/>
      <c r="D124" s="31"/>
      <c r="E124" s="31"/>
      <c r="F124" s="32"/>
      <c r="G124" s="31"/>
      <c r="H124" s="31"/>
      <c r="I124" s="32"/>
      <c r="J124" s="31"/>
      <c r="K124" s="31"/>
      <c r="L124" s="32"/>
      <c r="M124" s="33"/>
      <c r="N124" s="31"/>
      <c r="O124" s="30"/>
      <c r="P124" s="33"/>
      <c r="R124" s="30"/>
      <c r="S124" s="33"/>
    </row>
    <row r="125" spans="1:20" s="16" customFormat="1" ht="16.5" customHeight="1" x14ac:dyDescent="0.15">
      <c r="B125" s="16" t="s">
        <v>47</v>
      </c>
      <c r="C125" s="30"/>
      <c r="D125" s="31"/>
      <c r="E125" s="31"/>
      <c r="F125" s="32"/>
      <c r="G125" s="31"/>
      <c r="H125" s="31"/>
      <c r="I125" s="32"/>
      <c r="J125" s="31"/>
      <c r="K125" s="31"/>
      <c r="L125" s="32"/>
      <c r="M125" s="33"/>
      <c r="N125" s="31"/>
      <c r="O125" s="30"/>
      <c r="P125" s="33"/>
      <c r="R125" s="30"/>
      <c r="S125" s="33"/>
    </row>
    <row r="126" spans="1:20" s="16" customFormat="1" ht="16.5" customHeight="1" x14ac:dyDescent="0.15">
      <c r="C126" s="30"/>
      <c r="D126" s="31"/>
      <c r="E126" s="31"/>
      <c r="F126" s="32"/>
      <c r="G126" s="31"/>
      <c r="H126" s="31"/>
      <c r="I126" s="32"/>
      <c r="J126" s="31"/>
      <c r="K126" s="31"/>
      <c r="L126" s="32"/>
      <c r="M126" s="33"/>
      <c r="N126" s="31"/>
      <c r="O126" s="30"/>
      <c r="P126" s="33"/>
      <c r="R126" s="30"/>
      <c r="S126" s="33"/>
    </row>
  </sheetData>
  <mergeCells count="20">
    <mergeCell ref="A3:T3"/>
    <mergeCell ref="A7:B8"/>
    <mergeCell ref="C7:H7"/>
    <mergeCell ref="I7:K8"/>
    <mergeCell ref="L7:N8"/>
    <mergeCell ref="O7:T7"/>
    <mergeCell ref="C8:E8"/>
    <mergeCell ref="F8:H8"/>
    <mergeCell ref="O8:Q8"/>
    <mergeCell ref="R8:T8"/>
    <mergeCell ref="B122:T122"/>
    <mergeCell ref="A90:B91"/>
    <mergeCell ref="C90:H90"/>
    <mergeCell ref="I90:K91"/>
    <mergeCell ref="L90:N91"/>
    <mergeCell ref="O90:T90"/>
    <mergeCell ref="C91:E91"/>
    <mergeCell ref="F91:H91"/>
    <mergeCell ref="O91:Q91"/>
    <mergeCell ref="R91:T91"/>
  </mergeCells>
  <phoneticPr fontId="2"/>
  <printOptions horizontalCentered="1"/>
  <pageMargins left="0.55118110236220474" right="0.39370078740157483" top="0.23622047244094491" bottom="7.874015748031496E-2" header="0.23622047244094491" footer="0.23622047244094491"/>
  <pageSetup paperSize="9" scale="48" firstPageNumber="2" fitToHeight="0" orientation="portrait" useFirstPageNumber="1" r:id="rId1"/>
  <headerFooter differentOddEven="1" alignWithMargins="0">
    <oddHeader>&amp;R&amp;18資料１－１－１</oddHeader>
  </headerFooter>
  <rowBreaks count="1" manualBreakCount="1">
    <brk id="88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新規 </vt:lpstr>
      <vt:lpstr>'新規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2026-03-27T01:58:30Z</dcterms:created>
  <dcterms:modified xsi:type="dcterms:W3CDTF">2026-03-27T02:36:48Z</dcterms:modified>
  <cp:category/>
  <cp:contentStatus/>
</cp:coreProperties>
</file>