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N:\240大学連携課限定\◇大学の世界展開力強化事業\R5\99　雑件\HP更新\20230420_\"/>
    </mc:Choice>
  </mc:AlternateContent>
  <xr:revisionPtr revIDLastSave="0" documentId="13_ncr:1_{4C0A46A6-AE2C-4F74-A8CA-CA16B118ECCC}" xr6:coauthVersionLast="47" xr6:coauthVersionMax="47" xr10:uidLastSave="{00000000-0000-0000-0000-000000000000}"/>
  <bookViews>
    <workbookView xWindow="-120" yWindow="-120" windowWidth="29040" windowHeight="15840" firstSheet="1" activeTab="2" xr2:uid="{00000000-000D-0000-FFFF-FFFF00000000}"/>
  </bookViews>
  <sheets>
    <sheet name="ｒ入力シート（○○大学）" sheetId="2" state="hidden" r:id="rId1"/>
    <sheet name="入力シート（○○大学）" sheetId="4" r:id="rId2"/>
    <sheet name="（必ずご確認ください）入学定員超過率基準" sheetId="5" r:id="rId3"/>
  </sheets>
  <definedNames>
    <definedName name="_Hlk534817488" localSheetId="2">'（必ずご確認ください）入学定員超過率基準'!$C$16</definedName>
    <definedName name="_xlnm.Print_Area" localSheetId="0">'ｒ入力シート（○○大学）'!$A$1:$H$80</definedName>
    <definedName name="_xlnm.Print_Area" localSheetId="1">'入力シート（○○大学）'!$A$1:$G$63</definedName>
    <definedName name="_xlnm.Print_Titles" localSheetId="0">'ｒ入力シート（○○大学）'!$9:$10</definedName>
    <definedName name="_xlnm.Print_Titles" localSheetId="1">'入力シート（○○大学）'!$7:$8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4" l="1"/>
  <c r="G56" i="4"/>
  <c r="F56" i="4"/>
  <c r="E56" i="4"/>
  <c r="D56" i="4"/>
  <c r="C56" i="4"/>
  <c r="G55" i="4"/>
  <c r="F55" i="4"/>
  <c r="E55" i="4"/>
  <c r="E54" i="4" s="1"/>
  <c r="D55" i="4"/>
  <c r="C55" i="4"/>
  <c r="C54" i="4" s="1"/>
  <c r="D54" i="4"/>
  <c r="F51" i="4"/>
  <c r="E51" i="4"/>
  <c r="D51" i="4"/>
  <c r="C51" i="4"/>
  <c r="G51" i="4" s="1"/>
  <c r="F48" i="4"/>
  <c r="E48" i="4"/>
  <c r="D48" i="4"/>
  <c r="C48" i="4"/>
  <c r="G48" i="4" s="1"/>
  <c r="F45" i="4"/>
  <c r="E45" i="4"/>
  <c r="D45" i="4"/>
  <c r="C45" i="4"/>
  <c r="G45" i="4" s="1"/>
  <c r="F42" i="4"/>
  <c r="E42" i="4"/>
  <c r="D42" i="4"/>
  <c r="C42" i="4"/>
  <c r="G42" i="4" s="1"/>
  <c r="F39" i="4"/>
  <c r="E39" i="4"/>
  <c r="D39" i="4"/>
  <c r="C39" i="4"/>
  <c r="G39" i="4" s="1"/>
  <c r="F36" i="4"/>
  <c r="E36" i="4"/>
  <c r="D36" i="4"/>
  <c r="C36" i="4"/>
  <c r="G36" i="4" s="1"/>
  <c r="F33" i="4"/>
  <c r="E33" i="4"/>
  <c r="D33" i="4"/>
  <c r="C33" i="4"/>
  <c r="G33" i="4" s="1"/>
  <c r="F30" i="4"/>
  <c r="E30" i="4"/>
  <c r="D30" i="4"/>
  <c r="C30" i="4"/>
  <c r="G30" i="4" s="1"/>
  <c r="F27" i="4"/>
  <c r="E27" i="4"/>
  <c r="D27" i="4"/>
  <c r="C27" i="4"/>
  <c r="G27" i="4" s="1"/>
  <c r="F24" i="4"/>
  <c r="E24" i="4"/>
  <c r="D24" i="4"/>
  <c r="C24" i="4"/>
  <c r="G24" i="4" s="1"/>
  <c r="F21" i="4"/>
  <c r="E21" i="4"/>
  <c r="D21" i="4"/>
  <c r="C21" i="4"/>
  <c r="G21" i="4" s="1"/>
  <c r="F18" i="4"/>
  <c r="E18" i="4"/>
  <c r="D18" i="4"/>
  <c r="C18" i="4"/>
  <c r="G18" i="4" s="1"/>
  <c r="F15" i="4"/>
  <c r="E15" i="4"/>
  <c r="D15" i="4"/>
  <c r="C15" i="4"/>
  <c r="G15" i="4" s="1"/>
  <c r="E12" i="4"/>
  <c r="D12" i="4"/>
  <c r="C12" i="4"/>
  <c r="G12" i="4" s="1"/>
  <c r="F9" i="4"/>
  <c r="E9" i="4"/>
  <c r="D9" i="4"/>
  <c r="C9" i="4"/>
  <c r="G9" i="4" s="1"/>
  <c r="F54" i="4" l="1"/>
  <c r="G54" i="4"/>
  <c r="J19" i="2"/>
  <c r="J15" i="2"/>
  <c r="J11" i="2"/>
  <c r="J72" i="2"/>
  <c r="J73" i="2" s="1"/>
  <c r="I72" i="2"/>
  <c r="I73" i="2" s="1"/>
  <c r="J69" i="2"/>
  <c r="I69" i="2"/>
  <c r="J67" i="2"/>
  <c r="I67" i="2"/>
  <c r="J65" i="2"/>
  <c r="I65" i="2"/>
  <c r="J63" i="2"/>
  <c r="I63" i="2"/>
  <c r="J61" i="2"/>
  <c r="I61" i="2"/>
  <c r="J59" i="2"/>
  <c r="I59" i="2"/>
  <c r="J57" i="2"/>
  <c r="I57" i="2"/>
  <c r="J55" i="2"/>
  <c r="I55" i="2"/>
  <c r="J53" i="2"/>
  <c r="I53" i="2"/>
  <c r="J51" i="2"/>
  <c r="I51" i="2"/>
  <c r="J49" i="2"/>
  <c r="I49" i="2"/>
  <c r="J47" i="2"/>
  <c r="I47" i="2"/>
  <c r="J45" i="2"/>
  <c r="I45" i="2"/>
  <c r="J43" i="2"/>
  <c r="I43" i="2"/>
  <c r="J41" i="2"/>
  <c r="I41" i="2"/>
  <c r="J39" i="2"/>
  <c r="I39" i="2"/>
  <c r="J37" i="2"/>
  <c r="I37" i="2"/>
  <c r="J35" i="2"/>
  <c r="I35" i="2"/>
  <c r="J33" i="2"/>
  <c r="I33" i="2"/>
  <c r="J31" i="2"/>
  <c r="I31" i="2"/>
  <c r="J29" i="2"/>
  <c r="I29" i="2"/>
  <c r="J27" i="2"/>
  <c r="I27" i="2"/>
  <c r="J25" i="2"/>
  <c r="I25" i="2"/>
  <c r="J23" i="2"/>
  <c r="I23" i="2"/>
  <c r="J21" i="2"/>
  <c r="I21" i="2"/>
  <c r="I19" i="2"/>
  <c r="J17" i="2"/>
  <c r="I17" i="2"/>
  <c r="I15" i="2"/>
  <c r="J13" i="2"/>
  <c r="I13" i="2"/>
  <c r="I11" i="2"/>
  <c r="F74" i="2"/>
  <c r="E74" i="2"/>
  <c r="D74" i="2"/>
  <c r="C74" i="2"/>
  <c r="F73" i="2"/>
  <c r="E73" i="2"/>
  <c r="D73" i="2"/>
  <c r="C73" i="2"/>
  <c r="F72" i="2"/>
  <c r="E72" i="2"/>
  <c r="E71" i="2" s="1"/>
  <c r="D72" i="2"/>
  <c r="C72" i="2"/>
  <c r="C71" i="2" s="1"/>
  <c r="F71" i="2"/>
  <c r="D71" i="2"/>
  <c r="F67" i="2"/>
  <c r="E67" i="2"/>
  <c r="D67" i="2"/>
  <c r="C67" i="2"/>
  <c r="F63" i="2"/>
  <c r="E63" i="2"/>
  <c r="D63" i="2"/>
  <c r="C63" i="2"/>
  <c r="G63" i="2" s="1"/>
  <c r="F59" i="2"/>
  <c r="E59" i="2"/>
  <c r="D59" i="2"/>
  <c r="C59" i="2"/>
  <c r="F55" i="2"/>
  <c r="E55" i="2"/>
  <c r="D55" i="2"/>
  <c r="C55" i="2"/>
  <c r="G55" i="2" s="1"/>
  <c r="F51" i="2"/>
  <c r="E51" i="2"/>
  <c r="D51" i="2"/>
  <c r="C51" i="2"/>
  <c r="F47" i="2"/>
  <c r="E47" i="2"/>
  <c r="D47" i="2"/>
  <c r="C47" i="2"/>
  <c r="G47" i="2" s="1"/>
  <c r="F43" i="2"/>
  <c r="E43" i="2"/>
  <c r="D43" i="2"/>
  <c r="C43" i="2"/>
  <c r="F39" i="2"/>
  <c r="E39" i="2"/>
  <c r="D39" i="2"/>
  <c r="C39" i="2"/>
  <c r="G39" i="2" s="1"/>
  <c r="F35" i="2"/>
  <c r="E35" i="2"/>
  <c r="D35" i="2"/>
  <c r="C35" i="2"/>
  <c r="F31" i="2"/>
  <c r="E31" i="2"/>
  <c r="D31" i="2"/>
  <c r="C31" i="2"/>
  <c r="G31" i="2" s="1"/>
  <c r="F27" i="2"/>
  <c r="E27" i="2"/>
  <c r="D27" i="2"/>
  <c r="C27" i="2"/>
  <c r="F23" i="2"/>
  <c r="E23" i="2"/>
  <c r="D23" i="2"/>
  <c r="C23" i="2"/>
  <c r="G23" i="2" s="1"/>
  <c r="F19" i="2"/>
  <c r="E19" i="2"/>
  <c r="D19" i="2"/>
  <c r="C19" i="2"/>
  <c r="F15" i="2"/>
  <c r="E15" i="2"/>
  <c r="D15" i="2"/>
  <c r="C15" i="2"/>
  <c r="G15" i="2" s="1"/>
  <c r="F11" i="2"/>
  <c r="E11" i="2"/>
  <c r="D11" i="2"/>
  <c r="C11" i="2"/>
  <c r="D7" i="2"/>
  <c r="J7" i="2" s="1"/>
  <c r="C7" i="2"/>
  <c r="I7" i="2" s="1"/>
  <c r="I5" i="2"/>
  <c r="G71" i="2" l="1"/>
  <c r="G11" i="2"/>
  <c r="G19" i="2"/>
  <c r="G27" i="2"/>
  <c r="G35" i="2"/>
  <c r="G43" i="2"/>
  <c r="G51" i="2"/>
  <c r="G59" i="2"/>
  <c r="G67" i="2"/>
</calcChain>
</file>

<file path=xl/sharedStrings.xml><?xml version="1.0" encoding="utf-8"?>
<sst xmlns="http://schemas.openxmlformats.org/spreadsheetml/2006/main" count="259" uniqueCount="71">
  <si>
    <t>計画調書２（別紙）</t>
    <rPh sb="0" eb="2">
      <t>ケイカク</t>
    </rPh>
    <rPh sb="2" eb="4">
      <t>チョウショ</t>
    </rPh>
    <rPh sb="6" eb="8">
      <t>ベッシ</t>
    </rPh>
    <phoneticPr fontId="1"/>
  </si>
  <si>
    <t>収容定員充足率の状況</t>
    <rPh sb="0" eb="2">
      <t>シュウヨウ</t>
    </rPh>
    <rPh sb="2" eb="4">
      <t>テイイン</t>
    </rPh>
    <rPh sb="4" eb="7">
      <t>ジュウソクリツ</t>
    </rPh>
    <rPh sb="8" eb="10">
      <t>ジョウキョウ</t>
    </rPh>
    <phoneticPr fontId="1"/>
  </si>
  <si>
    <t>大学名</t>
    <rPh sb="0" eb="3">
      <t>ダイガクメイ</t>
    </rPh>
    <phoneticPr fontId="1"/>
  </si>
  <si>
    <t>大学規模（収容定員）</t>
    <rPh sb="0" eb="2">
      <t>ダイガク</t>
    </rPh>
    <rPh sb="2" eb="4">
      <t>キボ</t>
    </rPh>
    <rPh sb="5" eb="7">
      <t>シュウヨウ</t>
    </rPh>
    <rPh sb="7" eb="9">
      <t>テイイン</t>
    </rPh>
    <phoneticPr fontId="1"/>
  </si>
  <si>
    <t>Ａ：8000以上　Ｂ：4000以上　Ｃ：4000未満</t>
    <rPh sb="6" eb="8">
      <t>イジョウ</t>
    </rPh>
    <rPh sb="15" eb="17">
      <t>イジョウ</t>
    </rPh>
    <rPh sb="24" eb="26">
      <t>ミマン</t>
    </rPh>
    <phoneticPr fontId="1"/>
  </si>
  <si>
    <t>入学定員(設置する学部の平均）</t>
    <rPh sb="0" eb="2">
      <t>ニュウガク</t>
    </rPh>
    <rPh sb="2" eb="4">
      <t>テイイン</t>
    </rPh>
    <rPh sb="5" eb="7">
      <t>セッチ</t>
    </rPh>
    <rPh sb="9" eb="11">
      <t>ガクブ</t>
    </rPh>
    <rPh sb="12" eb="14">
      <t>ヘイキン</t>
    </rPh>
    <phoneticPr fontId="1"/>
  </si>
  <si>
    <t>令和5年度</t>
    <rPh sb="0" eb="2">
      <t>レイワ</t>
    </rPh>
    <rPh sb="3" eb="5">
      <t>ネンド</t>
    </rPh>
    <phoneticPr fontId="1"/>
  </si>
  <si>
    <t>令和2年度～5年度</t>
    <rPh sb="0" eb="2">
      <t>レイワ</t>
    </rPh>
    <rPh sb="3" eb="5">
      <t>ネンド</t>
    </rPh>
    <rPh sb="7" eb="9">
      <t>ネンド</t>
    </rPh>
    <phoneticPr fontId="1"/>
  </si>
  <si>
    <t>R5</t>
    <phoneticPr fontId="1"/>
  </si>
  <si>
    <t>R2-5</t>
    <phoneticPr fontId="1"/>
  </si>
  <si>
    <t>①：300以上　②：100以上　③：100未満（かつ8000人以上）④：100未満（かつ8000人以下）</t>
    <rPh sb="5" eb="7">
      <t>イジョウ</t>
    </rPh>
    <rPh sb="13" eb="15">
      <t>イジョウ</t>
    </rPh>
    <rPh sb="21" eb="23">
      <t>ミマン</t>
    </rPh>
    <rPh sb="30" eb="31">
      <t>ニン</t>
    </rPh>
    <rPh sb="31" eb="33">
      <t>イジョウ</t>
    </rPh>
    <rPh sb="39" eb="41">
      <t>ミマン</t>
    </rPh>
    <rPh sb="48" eb="49">
      <t>ニン</t>
    </rPh>
    <rPh sb="49" eb="51">
      <t>イカ</t>
    </rPh>
    <phoneticPr fontId="1"/>
  </si>
  <si>
    <t>学部名</t>
    <rPh sb="0" eb="1">
      <t>ガク</t>
    </rPh>
    <rPh sb="1" eb="2">
      <t>ブ</t>
    </rPh>
    <rPh sb="2" eb="3">
      <t>メイ</t>
    </rPh>
    <phoneticPr fontId="1"/>
  </si>
  <si>
    <t>項目</t>
    <rPh sb="0" eb="2">
      <t>コウモク</t>
    </rPh>
    <phoneticPr fontId="1"/>
  </si>
  <si>
    <t>年度</t>
    <rPh sb="0" eb="2">
      <t>ネンド</t>
    </rPh>
    <phoneticPr fontId="1"/>
  </si>
  <si>
    <t>平均収容定員充足率</t>
    <rPh sb="0" eb="2">
      <t>ヘイキン</t>
    </rPh>
    <rPh sb="2" eb="4">
      <t>シュウヨウ</t>
    </rPh>
    <rPh sb="4" eb="6">
      <t>テイイン</t>
    </rPh>
    <rPh sb="6" eb="9">
      <t>ジュウソクリツ</t>
    </rPh>
    <phoneticPr fontId="1"/>
  </si>
  <si>
    <t>令和4年度</t>
    <rPh sb="0" eb="2">
      <t>レイワ</t>
    </rPh>
    <rPh sb="3" eb="5">
      <t>ネンド</t>
    </rPh>
    <phoneticPr fontId="1"/>
  </si>
  <si>
    <t>令和3年度</t>
    <rPh sb="0" eb="2">
      <t>レイワ</t>
    </rPh>
    <rPh sb="3" eb="5">
      <t>ネンド</t>
    </rPh>
    <phoneticPr fontId="1"/>
  </si>
  <si>
    <t>令和2年度</t>
    <rPh sb="0" eb="2">
      <t>レイワ</t>
    </rPh>
    <rPh sb="3" eb="5">
      <t>ネンド</t>
    </rPh>
    <phoneticPr fontId="1"/>
  </si>
  <si>
    <t>○○学部</t>
    <rPh sb="2" eb="4">
      <t>ガクブ</t>
    </rPh>
    <phoneticPr fontId="1"/>
  </si>
  <si>
    <t>収容定員充足率</t>
    <rPh sb="0" eb="2">
      <t>シュウヨウ</t>
    </rPh>
    <rPh sb="2" eb="4">
      <t>テイイン</t>
    </rPh>
    <rPh sb="4" eb="7">
      <t>ジュウソクリツ</t>
    </rPh>
    <phoneticPr fontId="1"/>
  </si>
  <si>
    <t>在籍者数</t>
    <rPh sb="0" eb="3">
      <t>ザイセキシャ</t>
    </rPh>
    <rPh sb="3" eb="4">
      <t>スウ</t>
    </rPh>
    <phoneticPr fontId="1"/>
  </si>
  <si>
    <t>Ｒ5基準値</t>
    <rPh sb="2" eb="5">
      <t>キジュンチ</t>
    </rPh>
    <phoneticPr fontId="1"/>
  </si>
  <si>
    <t>Ｒ2-5基準値</t>
    <rPh sb="4" eb="7">
      <t>キジュンチ</t>
    </rPh>
    <phoneticPr fontId="1"/>
  </si>
  <si>
    <t>入学定員</t>
    <rPh sb="0" eb="2">
      <t>ニュウガク</t>
    </rPh>
    <rPh sb="2" eb="4">
      <t>テイイン</t>
    </rPh>
    <phoneticPr fontId="1"/>
  </si>
  <si>
    <t>収容定員</t>
    <rPh sb="0" eb="2">
      <t>シュウヨウ</t>
    </rPh>
    <rPh sb="2" eb="4">
      <t>テイイン</t>
    </rPh>
    <phoneticPr fontId="1"/>
  </si>
  <si>
    <t>計</t>
    <rPh sb="0" eb="1">
      <t>ケイ</t>
    </rPh>
    <phoneticPr fontId="1"/>
  </si>
  <si>
    <t>【記入要領】</t>
    <rPh sb="1" eb="3">
      <t>キニュウ</t>
    </rPh>
    <rPh sb="3" eb="5">
      <t>ヨウリョウ</t>
    </rPh>
    <phoneticPr fontId="1"/>
  </si>
  <si>
    <t>1．大学規模（収容定員）、学部等名、在籍者数、入学定員、収容定員の各欄を記入して下さい。</t>
    <rPh sb="2" eb="4">
      <t>ダイガク</t>
    </rPh>
    <rPh sb="4" eb="6">
      <t>キボ</t>
    </rPh>
    <rPh sb="7" eb="9">
      <t>シュウヨウ</t>
    </rPh>
    <rPh sb="9" eb="11">
      <t>テイイン</t>
    </rPh>
    <rPh sb="13" eb="15">
      <t>ガクブ</t>
    </rPh>
    <rPh sb="15" eb="16">
      <t>トウ</t>
    </rPh>
    <rPh sb="16" eb="17">
      <t>メイ</t>
    </rPh>
    <rPh sb="18" eb="21">
      <t>ザイセキシャ</t>
    </rPh>
    <rPh sb="21" eb="22">
      <t>スウ</t>
    </rPh>
    <rPh sb="23" eb="25">
      <t>ニュウガク</t>
    </rPh>
    <rPh sb="25" eb="27">
      <t>テイイン</t>
    </rPh>
    <rPh sb="28" eb="30">
      <t>シュウヨウ</t>
    </rPh>
    <rPh sb="30" eb="32">
      <t>テイイン</t>
    </rPh>
    <rPh sb="33" eb="34">
      <t>カク</t>
    </rPh>
    <rPh sb="34" eb="35">
      <t>ラン</t>
    </rPh>
    <rPh sb="36" eb="38">
      <t>キニュウ</t>
    </rPh>
    <rPh sb="40" eb="41">
      <t>クダ</t>
    </rPh>
    <phoneticPr fontId="1"/>
  </si>
  <si>
    <t>2．行が足りない場合は、行64～67をコピーし、行68以前の行にペーストの上、フォーマットが崩れないように適宜追記して下さい。
　　 連携大学分については、シートをコピーの上、作成してください。</t>
    <rPh sb="2" eb="3">
      <t>ギョウ</t>
    </rPh>
    <rPh sb="4" eb="5">
      <t>タ</t>
    </rPh>
    <rPh sb="8" eb="10">
      <t>バアイ</t>
    </rPh>
    <rPh sb="12" eb="13">
      <t>ギョウ</t>
    </rPh>
    <rPh sb="24" eb="25">
      <t>ギョウ</t>
    </rPh>
    <rPh sb="27" eb="29">
      <t>イゼン</t>
    </rPh>
    <rPh sb="30" eb="31">
      <t>ギョウ</t>
    </rPh>
    <rPh sb="37" eb="38">
      <t>ウエ</t>
    </rPh>
    <rPh sb="46" eb="47">
      <t>クズ</t>
    </rPh>
    <rPh sb="53" eb="55">
      <t>テキギ</t>
    </rPh>
    <rPh sb="55" eb="57">
      <t>ツイキ</t>
    </rPh>
    <rPh sb="59" eb="60">
      <t>クダ</t>
    </rPh>
    <rPh sb="67" eb="69">
      <t>レンケイ</t>
    </rPh>
    <rPh sb="69" eb="71">
      <t>ダイガク</t>
    </rPh>
    <rPh sb="71" eb="72">
      <t>ブン</t>
    </rPh>
    <rPh sb="86" eb="87">
      <t>ウエ</t>
    </rPh>
    <rPh sb="88" eb="90">
      <t>サクセイ</t>
    </rPh>
    <phoneticPr fontId="1"/>
  </si>
  <si>
    <t>3．大学規模（収容定員）は、申請年度における申請大学の学部全体の収容定員数を記入して下さい。</t>
    <rPh sb="2" eb="4">
      <t>ダイガク</t>
    </rPh>
    <rPh sb="4" eb="6">
      <t>キボ</t>
    </rPh>
    <rPh sb="7" eb="9">
      <t>シュウヨウ</t>
    </rPh>
    <rPh sb="9" eb="11">
      <t>テイイン</t>
    </rPh>
    <rPh sb="14" eb="16">
      <t>シンセイ</t>
    </rPh>
    <rPh sb="16" eb="18">
      <t>ネンド</t>
    </rPh>
    <rPh sb="22" eb="24">
      <t>シンセイ</t>
    </rPh>
    <rPh sb="24" eb="26">
      <t>ダイガク</t>
    </rPh>
    <rPh sb="27" eb="29">
      <t>ガクブ</t>
    </rPh>
    <rPh sb="29" eb="31">
      <t>ゼンタイ</t>
    </rPh>
    <rPh sb="32" eb="34">
      <t>シュウヨウ</t>
    </rPh>
    <rPh sb="34" eb="36">
      <t>テイイン</t>
    </rPh>
    <rPh sb="36" eb="37">
      <t>スウ</t>
    </rPh>
    <rPh sb="38" eb="40">
      <t>キニュウ</t>
    </rPh>
    <rPh sb="42" eb="43">
      <t>クダ</t>
    </rPh>
    <phoneticPr fontId="1"/>
  </si>
  <si>
    <t>4．収容定員充足率は小数点以下第2位まで計算（第3位を切り捨て）します。</t>
    <rPh sb="2" eb="4">
      <t>シュウヨウ</t>
    </rPh>
    <rPh sb="4" eb="6">
      <t>テイイン</t>
    </rPh>
    <rPh sb="6" eb="8">
      <t>ジュウソク</t>
    </rPh>
    <rPh sb="8" eb="9">
      <t>リツ</t>
    </rPh>
    <rPh sb="10" eb="13">
      <t>ショウスウテン</t>
    </rPh>
    <rPh sb="13" eb="15">
      <t>イカ</t>
    </rPh>
    <rPh sb="15" eb="16">
      <t>ダイ</t>
    </rPh>
    <rPh sb="17" eb="18">
      <t>イ</t>
    </rPh>
    <rPh sb="20" eb="22">
      <t>ケイサン</t>
    </rPh>
    <rPh sb="23" eb="24">
      <t>ダイ</t>
    </rPh>
    <rPh sb="25" eb="26">
      <t>イ</t>
    </rPh>
    <rPh sb="27" eb="28">
      <t>キ</t>
    </rPh>
    <rPh sb="29" eb="30">
      <t>ス</t>
    </rPh>
    <phoneticPr fontId="1"/>
  </si>
  <si>
    <t>入学定員超過の状況</t>
    <rPh sb="0" eb="2">
      <t>ニュウガク</t>
    </rPh>
    <rPh sb="2" eb="4">
      <t>テイイン</t>
    </rPh>
    <rPh sb="4" eb="6">
      <t>チョウカ</t>
    </rPh>
    <rPh sb="7" eb="9">
      <t>ジョウキョウ</t>
    </rPh>
    <phoneticPr fontId="1"/>
  </si>
  <si>
    <t>平均入学定員超過率</t>
    <rPh sb="0" eb="2">
      <t>ヘイキン</t>
    </rPh>
    <rPh sb="2" eb="4">
      <t>ニュウガク</t>
    </rPh>
    <rPh sb="4" eb="6">
      <t>テイイン</t>
    </rPh>
    <rPh sb="6" eb="8">
      <t>チョウカ</t>
    </rPh>
    <rPh sb="8" eb="9">
      <t>リツ</t>
    </rPh>
    <phoneticPr fontId="1"/>
  </si>
  <si>
    <t>入学定員超過率</t>
    <rPh sb="0" eb="2">
      <t>ニュウガク</t>
    </rPh>
    <rPh sb="2" eb="4">
      <t>テイイン</t>
    </rPh>
    <rPh sb="4" eb="6">
      <t>チョウカ</t>
    </rPh>
    <rPh sb="6" eb="7">
      <t>リツ</t>
    </rPh>
    <phoneticPr fontId="1"/>
  </si>
  <si>
    <t>入学者数</t>
    <rPh sb="0" eb="2">
      <t>ニュウガク</t>
    </rPh>
    <rPh sb="2" eb="3">
      <t>シャ</t>
    </rPh>
    <rPh sb="3" eb="4">
      <t>スウ</t>
    </rPh>
    <phoneticPr fontId="1"/>
  </si>
  <si>
    <t>入学定員超過率</t>
    <phoneticPr fontId="1"/>
  </si>
  <si>
    <t>入学者数</t>
    <phoneticPr fontId="1"/>
  </si>
  <si>
    <t>入学定員</t>
    <phoneticPr fontId="1"/>
  </si>
  <si>
    <t>1．大学規模（収容定員）、学部等名、入学者数、入学定員の各欄を記入して下さい。</t>
    <rPh sb="2" eb="4">
      <t>ダイガク</t>
    </rPh>
    <rPh sb="4" eb="6">
      <t>キボ</t>
    </rPh>
    <rPh sb="7" eb="9">
      <t>シュウヨウ</t>
    </rPh>
    <rPh sb="9" eb="11">
      <t>テイイン</t>
    </rPh>
    <rPh sb="13" eb="15">
      <t>ガクブ</t>
    </rPh>
    <rPh sb="15" eb="16">
      <t>トウ</t>
    </rPh>
    <rPh sb="16" eb="17">
      <t>メイ</t>
    </rPh>
    <rPh sb="18" eb="20">
      <t>ニュウガク</t>
    </rPh>
    <rPh sb="20" eb="21">
      <t>シャ</t>
    </rPh>
    <rPh sb="21" eb="22">
      <t>スウ</t>
    </rPh>
    <rPh sb="23" eb="25">
      <t>ニュウガク</t>
    </rPh>
    <rPh sb="25" eb="27">
      <t>テイイン</t>
    </rPh>
    <rPh sb="28" eb="29">
      <t>カク</t>
    </rPh>
    <rPh sb="29" eb="30">
      <t>ラン</t>
    </rPh>
    <rPh sb="31" eb="33">
      <t>キニュウ</t>
    </rPh>
    <rPh sb="35" eb="36">
      <t>クダ</t>
    </rPh>
    <phoneticPr fontId="1"/>
  </si>
  <si>
    <t>2．行が足りない場合は、行51～53をコピーし、行54以前の行にペーストの上、フォーマットが崩れないように適宜追記して下さい。
　　 連携大学分については、シートをコピーの上、作成してください。</t>
    <rPh sb="2" eb="3">
      <t>ギョウ</t>
    </rPh>
    <rPh sb="4" eb="5">
      <t>タ</t>
    </rPh>
    <rPh sb="8" eb="10">
      <t>バアイ</t>
    </rPh>
    <rPh sb="12" eb="13">
      <t>ギョウ</t>
    </rPh>
    <rPh sb="24" eb="25">
      <t>ギョウ</t>
    </rPh>
    <rPh sb="27" eb="29">
      <t>イゼン</t>
    </rPh>
    <rPh sb="30" eb="31">
      <t>ギョウ</t>
    </rPh>
    <rPh sb="37" eb="38">
      <t>ウエ</t>
    </rPh>
    <rPh sb="46" eb="47">
      <t>クズ</t>
    </rPh>
    <rPh sb="53" eb="55">
      <t>テキギ</t>
    </rPh>
    <rPh sb="55" eb="57">
      <t>ツイキ</t>
    </rPh>
    <rPh sb="59" eb="60">
      <t>クダ</t>
    </rPh>
    <rPh sb="67" eb="69">
      <t>レンケイ</t>
    </rPh>
    <rPh sb="69" eb="71">
      <t>ダイガク</t>
    </rPh>
    <rPh sb="71" eb="72">
      <t>ブン</t>
    </rPh>
    <rPh sb="86" eb="87">
      <t>ウエ</t>
    </rPh>
    <rPh sb="88" eb="90">
      <t>サクセイ</t>
    </rPh>
    <phoneticPr fontId="1"/>
  </si>
  <si>
    <t>4．編入学定員は入学定員に含めないでください。</t>
    <rPh sb="2" eb="5">
      <t>ヘンニュウガク</t>
    </rPh>
    <rPh sb="5" eb="7">
      <t>テイイン</t>
    </rPh>
    <rPh sb="8" eb="10">
      <t>ニュウガク</t>
    </rPh>
    <rPh sb="10" eb="12">
      <t>テイイン</t>
    </rPh>
    <rPh sb="13" eb="14">
      <t>フク</t>
    </rPh>
    <phoneticPr fontId="1"/>
  </si>
  <si>
    <t>5．入学定員超過率は小数点以下第2位まで計算（第3位を切り捨て）します。</t>
    <rPh sb="2" eb="4">
      <t>ニュウガク</t>
    </rPh>
    <rPh sb="4" eb="6">
      <t>テイイン</t>
    </rPh>
    <rPh sb="6" eb="8">
      <t>チョウカ</t>
    </rPh>
    <rPh sb="8" eb="9">
      <t>リツ</t>
    </rPh>
    <rPh sb="10" eb="13">
      <t>ショウスウテン</t>
    </rPh>
    <rPh sb="13" eb="15">
      <t>イカ</t>
    </rPh>
    <rPh sb="15" eb="16">
      <t>ダイ</t>
    </rPh>
    <rPh sb="17" eb="18">
      <t>イ</t>
    </rPh>
    <rPh sb="20" eb="22">
      <t>ケイサン</t>
    </rPh>
    <rPh sb="23" eb="24">
      <t>ダイ</t>
    </rPh>
    <rPh sb="25" eb="26">
      <t>イ</t>
    </rPh>
    <rPh sb="27" eb="28">
      <t>キ</t>
    </rPh>
    <rPh sb="29" eb="30">
      <t>ス</t>
    </rPh>
    <phoneticPr fontId="1"/>
  </si>
  <si>
    <t>区分</t>
  </si>
  <si>
    <t>大学</t>
  </si>
  <si>
    <t>大学規模</t>
  </si>
  <si>
    <t>（収容定員）</t>
  </si>
  <si>
    <t>4,000人以上</t>
  </si>
  <si>
    <t>4,000人</t>
  </si>
  <si>
    <t>未満</t>
  </si>
  <si>
    <t>学部規模</t>
  </si>
  <si>
    <t>（入学定員）</t>
  </si>
  <si>
    <t>300人</t>
  </si>
  <si>
    <t>以上</t>
  </si>
  <si>
    <t>300人未満</t>
  </si>
  <si>
    <t>100人</t>
  </si>
  <si>
    <t>平均入学定員</t>
  </si>
  <si>
    <t>超過率</t>
  </si>
  <si>
    <t>1.15倍</t>
  </si>
  <si>
    <t>1.20倍</t>
  </si>
  <si>
    <t>1.25倍</t>
  </si>
  <si>
    <t>入学定員</t>
  </si>
  <si>
    <t>1.05倍</t>
  </si>
  <si>
    <t>1.10倍</t>
  </si>
  <si>
    <t>未満※</t>
  </si>
  <si>
    <t>令和２年度</t>
    <phoneticPr fontId="1"/>
  </si>
  <si>
    <t>～令和５年度</t>
    <phoneticPr fontId="1"/>
  </si>
  <si>
    <t>令和５年度</t>
    <phoneticPr fontId="1"/>
  </si>
  <si>
    <r>
      <t>100人</t>
    </r>
    <r>
      <rPr>
        <b/>
        <sz val="11"/>
        <color rgb="FF000000"/>
        <rFont val="ＭＳ Ｐゴシック"/>
        <family val="3"/>
        <charset val="128"/>
      </rPr>
      <t>以上</t>
    </r>
  </si>
  <si>
    <t>※対象機関が短期大学・高等専門学校の場合も同様の基準を適用する。</t>
    <rPh sb="1" eb="3">
      <t>タイショウ</t>
    </rPh>
    <rPh sb="3" eb="5">
      <t>キカン</t>
    </rPh>
    <rPh sb="6" eb="10">
      <t>タンキダイガク</t>
    </rPh>
    <rPh sb="11" eb="17">
      <t>コウトウセンモンガッコウ</t>
    </rPh>
    <rPh sb="18" eb="20">
      <t>バアイ</t>
    </rPh>
    <rPh sb="21" eb="23">
      <t>ドウヨウ</t>
    </rPh>
    <rPh sb="24" eb="26">
      <t>キジュン</t>
    </rPh>
    <rPh sb="27" eb="29">
      <t>テキヨウ</t>
    </rPh>
    <phoneticPr fontId="1"/>
  </si>
  <si>
    <t>※大学規模（収容定員）が8,000人以上の場合は「1.15倍未満」を「1.10倍未満」と読み替える。</t>
    <phoneticPr fontId="1"/>
  </si>
  <si>
    <t xml:space="preserve"> ※「令和４年度大学入学者選抜実施要項」及び「令和５年度大学入学者選抜実施要項」第14（2）①に記載する、追試験等の設定や追加の受験料を徴収せずに別日程への振替（以下「追試験等」という。）を行った場合には、令和４年度及び令和５年度の入学者のうち追試験等に合格し入学した者については、本表の入学定員超過率の算定における入学者数には含め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</si>
</sst>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5"/>
      <color theme="1"/>
      <name val="Meiryo UI"/>
      <family val="3"/>
      <charset val="128"/>
    </font>
    <font>
      <sz val="10.5"/>
      <name val="Meiryo UI"/>
      <family val="3"/>
      <charset val="128"/>
    </font>
    <font>
      <b/>
      <sz val="11"/>
      <color rgb="FF000000"/>
      <name val="ＭＳ ゴシック"/>
      <family val="3"/>
      <charset val="128"/>
    </font>
    <font>
      <b/>
      <sz val="11"/>
      <color rgb="FF000000"/>
      <name val="ＭＳ Ｐゴシック"/>
      <family val="3"/>
      <charset val="128"/>
    </font>
    <font>
      <sz val="10.5"/>
      <name val="ＭＳ Ｐゴシック"/>
      <family val="3"/>
      <charset val="128"/>
      <scheme val="major"/>
    </font>
    <font>
      <sz val="11"/>
      <color theme="1"/>
      <name val="ＭＳ Ｐゴシック"/>
      <family val="3"/>
      <charset val="128"/>
      <scheme val="major"/>
    </font>
    <font>
      <sz val="10.5"/>
      <color theme="1"/>
      <name val="ＭＳ Ｐゴシック"/>
      <family val="3"/>
      <charset val="128"/>
      <scheme val="major"/>
    </font>
  </fonts>
  <fills count="6">
    <fill>
      <patternFill patternType="none"/>
    </fill>
    <fill>
      <patternFill patternType="gray125"/>
    </fill>
    <fill>
      <patternFill patternType="solid">
        <fgColor rgb="FF66FF99"/>
        <bgColor indexed="64"/>
      </patternFill>
    </fill>
    <fill>
      <patternFill patternType="solid">
        <fgColor theme="0" tint="-0.14996795556505021"/>
        <bgColor indexed="64"/>
      </patternFill>
    </fill>
    <fill>
      <patternFill patternType="solid">
        <fgColor rgb="FFFFC000"/>
        <bgColor indexed="64"/>
      </patternFill>
    </fill>
    <fill>
      <patternFill patternType="solid">
        <fgColor theme="0" tint="-0.14999847407452621"/>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3" fillId="0" borderId="0" xfId="0" applyFont="1">
      <alignment vertical="center"/>
    </xf>
    <xf numFmtId="0" fontId="3" fillId="2" borderId="2" xfId="0" applyFont="1" applyFill="1" applyBorder="1">
      <alignment vertical="center"/>
    </xf>
    <xf numFmtId="0" fontId="3" fillId="2" borderId="4" xfId="0" applyFont="1" applyFill="1" applyBorder="1">
      <alignment vertical="center"/>
    </xf>
    <xf numFmtId="0" fontId="3" fillId="2" borderId="3" xfId="0" applyFont="1" applyFill="1" applyBorder="1">
      <alignment vertical="center"/>
    </xf>
    <xf numFmtId="0" fontId="3" fillId="2" borderId="6" xfId="0" applyFont="1" applyFill="1" applyBorder="1">
      <alignment vertical="center"/>
    </xf>
    <xf numFmtId="0" fontId="3" fillId="2" borderId="1" xfId="0" applyFont="1" applyFill="1" applyBorder="1" applyAlignment="1">
      <alignment horizontal="center" vertical="center"/>
    </xf>
    <xf numFmtId="0" fontId="3" fillId="0" borderId="4" xfId="0" applyFont="1" applyBorder="1">
      <alignment vertical="center"/>
    </xf>
    <xf numFmtId="177" fontId="3" fillId="3" borderId="4" xfId="0" applyNumberFormat="1" applyFont="1" applyFill="1" applyBorder="1">
      <alignment vertical="center"/>
    </xf>
    <xf numFmtId="0" fontId="3" fillId="2" borderId="5" xfId="0" applyFont="1" applyFill="1" applyBorder="1">
      <alignment vertical="center"/>
    </xf>
    <xf numFmtId="0" fontId="3" fillId="4" borderId="4" xfId="0" applyFont="1" applyFill="1" applyBorder="1">
      <alignment vertical="center"/>
    </xf>
    <xf numFmtId="0" fontId="3" fillId="4" borderId="5" xfId="0" applyFont="1" applyFill="1" applyBorder="1">
      <alignment vertical="center"/>
    </xf>
    <xf numFmtId="0" fontId="3" fillId="4" borderId="6" xfId="0" applyFont="1" applyFill="1" applyBorder="1">
      <alignment vertical="center"/>
    </xf>
    <xf numFmtId="38" fontId="3" fillId="0" borderId="5" xfId="1" applyFont="1" applyBorder="1">
      <alignment vertical="center"/>
    </xf>
    <xf numFmtId="38" fontId="3" fillId="0" borderId="6" xfId="1" applyFont="1" applyBorder="1">
      <alignment vertical="center"/>
    </xf>
    <xf numFmtId="0" fontId="3" fillId="2" borderId="7" xfId="0" applyFont="1" applyFill="1" applyBorder="1" applyAlignment="1">
      <alignment horizontal="left" vertical="center"/>
    </xf>
    <xf numFmtId="0" fontId="3" fillId="2" borderId="9" xfId="0" applyFont="1" applyFill="1" applyBorder="1" applyAlignment="1">
      <alignment horizontal="left" vertical="center"/>
    </xf>
    <xf numFmtId="176" fontId="3" fillId="5" borderId="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177" fontId="4" fillId="3" borderId="4" xfId="0" applyNumberFormat="1" applyFont="1" applyFill="1" applyBorder="1">
      <alignment vertical="center"/>
    </xf>
    <xf numFmtId="38" fontId="4" fillId="0" borderId="5" xfId="1" applyFont="1" applyBorder="1">
      <alignment vertical="center"/>
    </xf>
    <xf numFmtId="38" fontId="4" fillId="0" borderId="6" xfId="1" applyFont="1" applyBorder="1">
      <alignment vertical="center"/>
    </xf>
    <xf numFmtId="176" fontId="3" fillId="0" borderId="5" xfId="0" applyNumberFormat="1" applyFont="1" applyBorder="1">
      <alignment vertical="center"/>
    </xf>
    <xf numFmtId="0" fontId="3" fillId="0" borderId="0" xfId="0" quotePrefix="1" applyFont="1">
      <alignment vertical="center"/>
    </xf>
    <xf numFmtId="176" fontId="3" fillId="0" borderId="6" xfId="0" applyNumberFormat="1" applyFont="1" applyBorder="1">
      <alignment vertical="center"/>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18" xfId="0" applyBorder="1" applyAlignment="1">
      <alignment vertical="center" wrapText="1"/>
    </xf>
    <xf numFmtId="0" fontId="5"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0" fillId="0" borderId="20" xfId="0" applyBorder="1" applyAlignment="1">
      <alignment vertical="center" wrapText="1"/>
    </xf>
    <xf numFmtId="0" fontId="0" fillId="0" borderId="17" xfId="0" applyBorder="1" applyAlignment="1">
      <alignment vertical="center" wrapText="1"/>
    </xf>
    <xf numFmtId="0" fontId="8" fillId="0" borderId="0" xfId="0" applyFont="1">
      <alignment vertical="center"/>
    </xf>
    <xf numFmtId="0" fontId="9" fillId="0" borderId="0" xfId="0" applyFont="1">
      <alignment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4" borderId="4" xfId="0" applyFont="1" applyFill="1" applyBorder="1" applyAlignment="1">
      <alignment horizontal="left" vertical="center"/>
    </xf>
    <xf numFmtId="0" fontId="3" fillId="4" borderId="5" xfId="0" applyFont="1" applyFill="1" applyBorder="1" applyAlignment="1">
      <alignment horizontal="left" vertical="center"/>
    </xf>
    <xf numFmtId="0" fontId="3" fillId="4" borderId="6" xfId="0" applyFont="1" applyFill="1" applyBorder="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xf>
    <xf numFmtId="0" fontId="3" fillId="2" borderId="2" xfId="0" applyFont="1" applyFill="1" applyBorder="1" applyAlignment="1">
      <alignment horizontal="left" vertical="center"/>
    </xf>
    <xf numFmtId="0" fontId="3" fillId="2" borderId="10" xfId="0" applyFont="1" applyFill="1" applyBorder="1" applyAlignment="1">
      <alignment horizontal="left" vertical="center"/>
    </xf>
    <xf numFmtId="0" fontId="3" fillId="2" borderId="3" xfId="0" applyFont="1" applyFill="1" applyBorder="1" applyAlignment="1">
      <alignment horizontal="left" vertical="center"/>
    </xf>
    <xf numFmtId="0" fontId="3" fillId="2" borderId="11" xfId="0" applyFont="1" applyFill="1" applyBorder="1" applyAlignment="1">
      <alignment horizontal="lef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5" fillId="0" borderId="2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7" xfId="0" applyFont="1" applyBorder="1" applyAlignment="1">
      <alignment horizontal="center" vertical="center" wrapText="1"/>
    </xf>
    <xf numFmtId="0" fontId="7" fillId="0" borderId="0" xfId="0" applyFont="1" applyAlignment="1">
      <alignment horizontal="justify" vertical="center"/>
    </xf>
  </cellXfs>
  <cellStyles count="2">
    <cellStyle name="桁区切り" xfId="1" builtinId="6"/>
    <cellStyle name="標準" xfId="0" builtinId="0"/>
  </cellStyles>
  <dxfs count="32">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9" defaultPivotStyle="PivotStyleLight16"/>
  <colors>
    <mruColors>
      <color rgb="FF66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426720</xdr:colOff>
      <xdr:row>0</xdr:row>
      <xdr:rowOff>114300</xdr:rowOff>
    </xdr:from>
    <xdr:to>
      <xdr:col>6</xdr:col>
      <xdr:colOff>403860</xdr:colOff>
      <xdr:row>10</xdr:row>
      <xdr:rowOff>144780</xdr:rowOff>
    </xdr:to>
    <xdr:sp macro="" textlink="">
      <xdr:nvSpPr>
        <xdr:cNvPr id="3" name="テキスト ボックス 2">
          <a:extLst>
            <a:ext uri="{FF2B5EF4-FFF2-40B4-BE49-F238E27FC236}">
              <a16:creationId xmlns:a16="http://schemas.microsoft.com/office/drawing/2014/main" id="{746005E7-A2F7-C9DE-BAA9-9734041759A9}"/>
            </a:ext>
          </a:extLst>
        </xdr:cNvPr>
        <xdr:cNvSpPr txBox="1"/>
      </xdr:nvSpPr>
      <xdr:spPr>
        <a:xfrm>
          <a:off x="426720" y="114300"/>
          <a:ext cx="5234940" cy="1706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ⅸ</a:t>
          </a:r>
          <a:r>
            <a:rPr kumimoji="1" lang="ja-JP" altLang="en-US" sz="1100">
              <a:latin typeface="ＭＳ ゴシック" panose="020B0609070205080204" pitchFamily="49" charset="-128"/>
              <a:ea typeface="ＭＳ ゴシック" panose="020B0609070205080204" pitchFamily="49" charset="-128"/>
            </a:rPr>
            <a:t>）　全学の入学定員超過率（設置する学部の入学者数の和／設置する学部の入学定員の和）が、下記の表１に掲げる令和２年度から令和５年度の平均入学定員超過率又は令和５年度の入学定員超過率の基準を満たしていない大学（表１における区分「学部規模（入学定員）」は、「学部規模（設置する学部の平均入学定員）」と読み替える）</a:t>
          </a:r>
        </a:p>
        <a:p>
          <a:r>
            <a:rPr kumimoji="1" lang="en-US" altLang="ja-JP" sz="1100">
              <a:latin typeface="ＭＳ ゴシック" panose="020B0609070205080204" pitchFamily="49" charset="-128"/>
              <a:ea typeface="ＭＳ ゴシック" panose="020B0609070205080204" pitchFamily="49" charset="-128"/>
            </a:rPr>
            <a:t>Ⅹ</a:t>
          </a:r>
          <a:r>
            <a:rPr kumimoji="1" lang="ja-JP" altLang="en-US" sz="1100">
              <a:latin typeface="ＭＳ ゴシック" panose="020B0609070205080204" pitchFamily="49" charset="-128"/>
              <a:ea typeface="ＭＳ ゴシック" panose="020B0609070205080204" pitchFamily="49" charset="-128"/>
            </a:rPr>
            <a:t>）　設置する学部のうち、下記次の表１に掲げる令和２年度から令和５年度の平均入学定員超過率又は令和５年度の入学定員超過率の基準を満たしていないものが申請事業の取組対象である大学</a:t>
          </a:r>
        </a:p>
        <a:p>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0F3C3-7BC9-43A9-9D87-74FE0A331719}">
  <sheetPr>
    <pageSetUpPr fitToPage="1"/>
  </sheetPr>
  <dimension ref="A1:K80"/>
  <sheetViews>
    <sheetView view="pageBreakPreview" zoomScale="70" zoomScaleNormal="75" zoomScaleSheetLayoutView="70" workbookViewId="0">
      <selection activeCell="N18" sqref="N18"/>
    </sheetView>
  </sheetViews>
  <sheetFormatPr defaultColWidth="9" defaultRowHeight="15" x14ac:dyDescent="0.15"/>
  <cols>
    <col min="1" max="1" width="19.5" style="1" customWidth="1"/>
    <col min="2" max="2" width="15" style="1" customWidth="1"/>
    <col min="3" max="7" width="17.125" style="1" customWidth="1"/>
    <col min="8" max="8" width="9" style="1" hidden="1" customWidth="1"/>
    <col min="9" max="9" width="10.125" style="1" bestFit="1" customWidth="1"/>
    <col min="10" max="16384" width="9" style="1"/>
  </cols>
  <sheetData>
    <row r="1" spans="1:11" x14ac:dyDescent="0.15">
      <c r="G1" s="1" t="s">
        <v>0</v>
      </c>
    </row>
    <row r="2" spans="1:11" x14ac:dyDescent="0.15">
      <c r="A2" s="1" t="s">
        <v>1</v>
      </c>
    </row>
    <row r="4" spans="1:11" x14ac:dyDescent="0.15">
      <c r="A4" s="42" t="s">
        <v>2</v>
      </c>
      <c r="B4" s="42"/>
      <c r="C4" s="43"/>
      <c r="D4" s="43"/>
    </row>
    <row r="5" spans="1:11" x14ac:dyDescent="0.15">
      <c r="A5" s="15" t="s">
        <v>3</v>
      </c>
      <c r="B5" s="16"/>
      <c r="C5" s="44"/>
      <c r="D5" s="44"/>
      <c r="I5" s="1" t="str">
        <f>IF(C5&gt;=8000,"A",IF(C5&gt;=4000,"B","C"))</f>
        <v>C</v>
      </c>
      <c r="K5" s="1" t="s">
        <v>4</v>
      </c>
    </row>
    <row r="6" spans="1:11" x14ac:dyDescent="0.15">
      <c r="A6" s="45" t="s">
        <v>5</v>
      </c>
      <c r="B6" s="46"/>
      <c r="C6" s="6" t="s">
        <v>6</v>
      </c>
      <c r="D6" s="18" t="s">
        <v>7</v>
      </c>
      <c r="I6" s="1" t="s">
        <v>8</v>
      </c>
      <c r="J6" s="1" t="s">
        <v>9</v>
      </c>
    </row>
    <row r="7" spans="1:11" x14ac:dyDescent="0.15">
      <c r="A7" s="47"/>
      <c r="B7" s="48"/>
      <c r="C7" s="17" t="e">
        <f>AVERAGEIF($H$11:$H$70,$H73,C11:C70)</f>
        <v>#DIV/0!</v>
      </c>
      <c r="D7" s="17" t="e">
        <f>AVERAGE(AVERAGEIF($H$11:$H$70,$H73,C11:C70),AVERAGEIF($H$11:$H$70,$H73,D11:D70),AVERAGEIF($H$11:$H$70,$H73,E11:E70),AVERAGEIF($H$11:$H$70,$H73,F11:F70))</f>
        <v>#DIV/0!</v>
      </c>
      <c r="I7" s="1" t="e">
        <f>IF(C7&gt;=300,"①",IF(C7&gt;=100,"②","③"))</f>
        <v>#DIV/0!</v>
      </c>
      <c r="J7" s="1" t="e">
        <f>IF(D7&gt;=300,"①",IF(D7&gt;=100,"②","③"))</f>
        <v>#DIV/0!</v>
      </c>
      <c r="K7" s="1" t="s">
        <v>10</v>
      </c>
    </row>
    <row r="9" spans="1:11" x14ac:dyDescent="0.15">
      <c r="A9" s="2" t="s">
        <v>11</v>
      </c>
      <c r="B9" s="3" t="s">
        <v>12</v>
      </c>
      <c r="C9" s="49" t="s">
        <v>13</v>
      </c>
      <c r="D9" s="50"/>
      <c r="E9" s="50"/>
      <c r="F9" s="51"/>
      <c r="G9" s="36" t="s">
        <v>14</v>
      </c>
    </row>
    <row r="10" spans="1:11" x14ac:dyDescent="0.15">
      <c r="A10" s="4"/>
      <c r="B10" s="5"/>
      <c r="C10" s="6" t="s">
        <v>6</v>
      </c>
      <c r="D10" s="6" t="s">
        <v>15</v>
      </c>
      <c r="E10" s="6" t="s">
        <v>16</v>
      </c>
      <c r="F10" s="6" t="s">
        <v>17</v>
      </c>
      <c r="G10" s="37"/>
    </row>
    <row r="11" spans="1:11" x14ac:dyDescent="0.15">
      <c r="A11" s="7" t="s">
        <v>18</v>
      </c>
      <c r="B11" s="3" t="s">
        <v>19</v>
      </c>
      <c r="C11" s="19" t="e">
        <f>ROUNDDOWN(C12/C14,2)</f>
        <v>#DIV/0!</v>
      </c>
      <c r="D11" s="19" t="e">
        <f>ROUNDDOWN(D12/D14,2)</f>
        <v>#DIV/0!</v>
      </c>
      <c r="E11" s="19" t="e">
        <f t="shared" ref="E11:F11" si="0">ROUNDDOWN(E12/E14,2)</f>
        <v>#DIV/0!</v>
      </c>
      <c r="F11" s="19" t="e">
        <f t="shared" si="0"/>
        <v>#DIV/0!</v>
      </c>
      <c r="G11" s="19" t="e">
        <f>ROUNDDOWN(SUM(C11:F11)/4,2)</f>
        <v>#DIV/0!</v>
      </c>
      <c r="I11" s="1" t="e">
        <f>IF(C11&gt;=I13,"NG","OK")</f>
        <v>#DIV/0!</v>
      </c>
      <c r="J11" s="1" t="e">
        <f>IF(G11&gt;=J13,"NG","OK")</f>
        <v>#DIV/0!</v>
      </c>
    </row>
    <row r="12" spans="1:11" x14ac:dyDescent="0.15">
      <c r="A12" s="9"/>
      <c r="B12" s="9" t="s">
        <v>20</v>
      </c>
      <c r="C12" s="20"/>
      <c r="D12" s="20"/>
      <c r="E12" s="20"/>
      <c r="F12" s="20"/>
      <c r="G12" s="20"/>
      <c r="H12" s="1">
        <v>1</v>
      </c>
      <c r="I12" s="1" t="s">
        <v>21</v>
      </c>
      <c r="J12" s="1" t="s">
        <v>22</v>
      </c>
    </row>
    <row r="13" spans="1:11" x14ac:dyDescent="0.15">
      <c r="A13" s="9"/>
      <c r="B13" s="9" t="s">
        <v>23</v>
      </c>
      <c r="C13" s="20"/>
      <c r="D13" s="20"/>
      <c r="E13" s="20"/>
      <c r="F13" s="20"/>
      <c r="G13" s="20"/>
      <c r="H13" s="1">
        <v>2</v>
      </c>
      <c r="I13" s="1">
        <f>IF(AND(NOT($I$5="C"),C13&gt;=300),1.05,IF(AND(NOT($I$5="C"),C13&gt;=100),1.1,IF(AND($I$5="A",C13&lt;100),1.1,1.15)))</f>
        <v>1.1499999999999999</v>
      </c>
      <c r="J13" s="1">
        <f>IF(AND(NOT($I$5="C"),C13&gt;=300),1.15,IF(AND(NOT($I$5="C"),C13&gt;=100),1.2,1.25))</f>
        <v>1.25</v>
      </c>
    </row>
    <row r="14" spans="1:11" x14ac:dyDescent="0.15">
      <c r="A14" s="5"/>
      <c r="B14" s="5" t="s">
        <v>24</v>
      </c>
      <c r="C14" s="21"/>
      <c r="D14" s="21"/>
      <c r="E14" s="21"/>
      <c r="F14" s="21"/>
      <c r="G14" s="21"/>
      <c r="H14" s="1">
        <v>3</v>
      </c>
    </row>
    <row r="15" spans="1:11" x14ac:dyDescent="0.15">
      <c r="A15" s="7" t="s">
        <v>18</v>
      </c>
      <c r="B15" s="3" t="s">
        <v>19</v>
      </c>
      <c r="C15" s="19" t="e">
        <f>ROUNDDOWN(C16/C18,2)</f>
        <v>#DIV/0!</v>
      </c>
      <c r="D15" s="19" t="e">
        <f>ROUNDDOWN(D16/D18,2)</f>
        <v>#DIV/0!</v>
      </c>
      <c r="E15" s="19" t="e">
        <f t="shared" ref="E15:F15" si="1">ROUNDDOWN(E16/E18,2)</f>
        <v>#DIV/0!</v>
      </c>
      <c r="F15" s="19" t="e">
        <f t="shared" si="1"/>
        <v>#DIV/0!</v>
      </c>
      <c r="G15" s="19" t="e">
        <f>ROUNDDOWN(SUM(C15:F15)/4,2)</f>
        <v>#DIV/0!</v>
      </c>
      <c r="I15" s="1" t="e">
        <f>IF(C15&gt;=I17,"NG","OK")</f>
        <v>#DIV/0!</v>
      </c>
      <c r="J15" s="1" t="e">
        <f>IF(G15&gt;=J17,"NG","OK")</f>
        <v>#DIV/0!</v>
      </c>
    </row>
    <row r="16" spans="1:11" x14ac:dyDescent="0.15">
      <c r="A16" s="9"/>
      <c r="B16" s="9" t="s">
        <v>20</v>
      </c>
      <c r="C16" s="20"/>
      <c r="D16" s="20"/>
      <c r="E16" s="20"/>
      <c r="F16" s="20"/>
      <c r="G16" s="20"/>
      <c r="H16" s="1">
        <v>1</v>
      </c>
      <c r="I16" s="1" t="s">
        <v>21</v>
      </c>
      <c r="J16" s="1" t="s">
        <v>22</v>
      </c>
    </row>
    <row r="17" spans="1:10" x14ac:dyDescent="0.15">
      <c r="A17" s="9"/>
      <c r="B17" s="9" t="s">
        <v>23</v>
      </c>
      <c r="C17" s="20"/>
      <c r="D17" s="20"/>
      <c r="E17" s="20"/>
      <c r="F17" s="20"/>
      <c r="G17" s="20"/>
      <c r="H17" s="1">
        <v>2</v>
      </c>
      <c r="I17" s="1">
        <f>IF(AND(NOT($I$5="C"),C17&gt;=300),1.05,IF(AND(NOT($I$5="C"),C17&gt;=100),1.1,IF(AND($I$5="A",C17&lt;100),1.1,1.15)))</f>
        <v>1.1499999999999999</v>
      </c>
      <c r="J17" s="1">
        <f>IF(AND(NOT($I$5="C"),C17&gt;=300),1.15,IF(AND(NOT($I$5="C"),C17&gt;=100),1.2,1.25))</f>
        <v>1.25</v>
      </c>
    </row>
    <row r="18" spans="1:10" x14ac:dyDescent="0.15">
      <c r="A18" s="5"/>
      <c r="B18" s="5" t="s">
        <v>24</v>
      </c>
      <c r="C18" s="21"/>
      <c r="D18" s="21"/>
      <c r="E18" s="21"/>
      <c r="F18" s="21"/>
      <c r="G18" s="21"/>
      <c r="H18" s="1">
        <v>3</v>
      </c>
    </row>
    <row r="19" spans="1:10" x14ac:dyDescent="0.15">
      <c r="A19" s="7" t="s">
        <v>18</v>
      </c>
      <c r="B19" s="3" t="s">
        <v>19</v>
      </c>
      <c r="C19" s="19" t="e">
        <f>ROUNDDOWN(C20/C22,2)</f>
        <v>#DIV/0!</v>
      </c>
      <c r="D19" s="19" t="e">
        <f>ROUNDDOWN(D20/D22,2)</f>
        <v>#DIV/0!</v>
      </c>
      <c r="E19" s="19" t="e">
        <f t="shared" ref="E19:F19" si="2">ROUNDDOWN(E20/E22,2)</f>
        <v>#DIV/0!</v>
      </c>
      <c r="F19" s="19" t="e">
        <f t="shared" si="2"/>
        <v>#DIV/0!</v>
      </c>
      <c r="G19" s="19" t="e">
        <f>ROUNDDOWN(SUM(C19:F19)/4,2)</f>
        <v>#DIV/0!</v>
      </c>
      <c r="I19" s="1" t="e">
        <f>IF(C19&gt;=I21,"NG","OK")</f>
        <v>#DIV/0!</v>
      </c>
      <c r="J19" s="1" t="e">
        <f>IF(G19&gt;=J21,"NG","OK")</f>
        <v>#DIV/0!</v>
      </c>
    </row>
    <row r="20" spans="1:10" x14ac:dyDescent="0.15">
      <c r="A20" s="9"/>
      <c r="B20" s="9" t="s">
        <v>20</v>
      </c>
      <c r="C20" s="20"/>
      <c r="D20" s="20"/>
      <c r="E20" s="20"/>
      <c r="F20" s="20"/>
      <c r="G20" s="20"/>
      <c r="H20" s="1">
        <v>1</v>
      </c>
      <c r="I20" s="1" t="s">
        <v>21</v>
      </c>
      <c r="J20" s="1" t="s">
        <v>22</v>
      </c>
    </row>
    <row r="21" spans="1:10" x14ac:dyDescent="0.15">
      <c r="A21" s="9"/>
      <c r="B21" s="9" t="s">
        <v>23</v>
      </c>
      <c r="C21" s="20"/>
      <c r="D21" s="20"/>
      <c r="E21" s="20"/>
      <c r="F21" s="20"/>
      <c r="G21" s="20"/>
      <c r="H21" s="1">
        <v>2</v>
      </c>
      <c r="I21" s="1">
        <f>IF(AND(NOT($I$5="C"),C21&gt;=300),1.05,IF(AND(NOT($I$5="C"),C21&gt;=100),1.1,IF(AND($I$5="A",C21&lt;100),1.1,1.15)))</f>
        <v>1.1499999999999999</v>
      </c>
      <c r="J21" s="1">
        <f>IF(AND(NOT($I$5="C"),C21&gt;=300),1.15,IF(AND(NOT($I$5="C"),C21&gt;=100),1.2,1.25))</f>
        <v>1.25</v>
      </c>
    </row>
    <row r="22" spans="1:10" x14ac:dyDescent="0.15">
      <c r="A22" s="5"/>
      <c r="B22" s="5" t="s">
        <v>24</v>
      </c>
      <c r="C22" s="21"/>
      <c r="D22" s="21"/>
      <c r="E22" s="21"/>
      <c r="F22" s="21"/>
      <c r="G22" s="21"/>
      <c r="H22" s="1">
        <v>3</v>
      </c>
    </row>
    <row r="23" spans="1:10" x14ac:dyDescent="0.15">
      <c r="A23" s="7" t="s">
        <v>18</v>
      </c>
      <c r="B23" s="3" t="s">
        <v>19</v>
      </c>
      <c r="C23" s="19" t="e">
        <f>ROUNDDOWN(C24/C26,2)</f>
        <v>#DIV/0!</v>
      </c>
      <c r="D23" s="19" t="e">
        <f>ROUNDDOWN(D24/D26,2)</f>
        <v>#DIV/0!</v>
      </c>
      <c r="E23" s="19" t="e">
        <f t="shared" ref="E23:F23" si="3">ROUNDDOWN(E24/E26,2)</f>
        <v>#DIV/0!</v>
      </c>
      <c r="F23" s="19" t="e">
        <f t="shared" si="3"/>
        <v>#DIV/0!</v>
      </c>
      <c r="G23" s="19" t="e">
        <f>ROUNDDOWN(SUM(C23:F23)/4,2)</f>
        <v>#DIV/0!</v>
      </c>
      <c r="I23" s="1" t="e">
        <f>IF(C23&gt;=I25,"NG","OK")</f>
        <v>#DIV/0!</v>
      </c>
      <c r="J23" s="1" t="e">
        <f>IF(G23&gt;=J25,"NG","OK")</f>
        <v>#DIV/0!</v>
      </c>
    </row>
    <row r="24" spans="1:10" x14ac:dyDescent="0.15">
      <c r="A24" s="9"/>
      <c r="B24" s="9" t="s">
        <v>20</v>
      </c>
      <c r="C24" s="20"/>
      <c r="D24" s="20"/>
      <c r="E24" s="20"/>
      <c r="F24" s="20"/>
      <c r="G24" s="20"/>
      <c r="H24" s="1">
        <v>1</v>
      </c>
      <c r="I24" s="1" t="s">
        <v>21</v>
      </c>
      <c r="J24" s="1" t="s">
        <v>22</v>
      </c>
    </row>
    <row r="25" spans="1:10" x14ac:dyDescent="0.15">
      <c r="A25" s="9"/>
      <c r="B25" s="9" t="s">
        <v>23</v>
      </c>
      <c r="C25" s="20"/>
      <c r="D25" s="20"/>
      <c r="E25" s="20"/>
      <c r="F25" s="20"/>
      <c r="G25" s="20"/>
      <c r="H25" s="1">
        <v>2</v>
      </c>
      <c r="I25" s="1">
        <f>IF(AND(NOT($I$5="C"),C25&gt;=300),1.05,IF(AND(NOT($I$5="C"),C25&gt;=100),1.1,IF(AND($I$5="A",C25&lt;100),1.1,1.15)))</f>
        <v>1.1499999999999999</v>
      </c>
      <c r="J25" s="1">
        <f>IF(AND(NOT($I$5="C"),C25&gt;=300),1.15,IF(AND(NOT($I$5="C"),C25&gt;=100),1.2,1.25))</f>
        <v>1.25</v>
      </c>
    </row>
    <row r="26" spans="1:10" x14ac:dyDescent="0.15">
      <c r="A26" s="5"/>
      <c r="B26" s="5" t="s">
        <v>24</v>
      </c>
      <c r="C26" s="21"/>
      <c r="D26" s="21"/>
      <c r="E26" s="21"/>
      <c r="F26" s="21"/>
      <c r="G26" s="21"/>
      <c r="H26" s="1">
        <v>3</v>
      </c>
    </row>
    <row r="27" spans="1:10" x14ac:dyDescent="0.15">
      <c r="A27" s="7" t="s">
        <v>18</v>
      </c>
      <c r="B27" s="3" t="s">
        <v>19</v>
      </c>
      <c r="C27" s="19" t="e">
        <f>ROUNDDOWN(C28/C30,2)</f>
        <v>#DIV/0!</v>
      </c>
      <c r="D27" s="19" t="e">
        <f>ROUNDDOWN(D28/D30,2)</f>
        <v>#DIV/0!</v>
      </c>
      <c r="E27" s="19" t="e">
        <f t="shared" ref="E27:F27" si="4">ROUNDDOWN(E28/E30,2)</f>
        <v>#DIV/0!</v>
      </c>
      <c r="F27" s="19" t="e">
        <f t="shared" si="4"/>
        <v>#DIV/0!</v>
      </c>
      <c r="G27" s="19" t="e">
        <f>ROUNDDOWN(SUM(C27:F27)/4,2)</f>
        <v>#DIV/0!</v>
      </c>
      <c r="I27" s="1" t="e">
        <f>IF(C27&gt;=I29,"NG","OK")</f>
        <v>#DIV/0!</v>
      </c>
      <c r="J27" s="1" t="e">
        <f>IF(G27&gt;=J29,"NG","OK")</f>
        <v>#DIV/0!</v>
      </c>
    </row>
    <row r="28" spans="1:10" x14ac:dyDescent="0.15">
      <c r="A28" s="9"/>
      <c r="B28" s="9" t="s">
        <v>20</v>
      </c>
      <c r="C28" s="20"/>
      <c r="D28" s="20"/>
      <c r="E28" s="20"/>
      <c r="F28" s="20"/>
      <c r="G28" s="20"/>
      <c r="H28" s="1">
        <v>1</v>
      </c>
      <c r="I28" s="1" t="s">
        <v>21</v>
      </c>
      <c r="J28" s="1" t="s">
        <v>22</v>
      </c>
    </row>
    <row r="29" spans="1:10" x14ac:dyDescent="0.15">
      <c r="A29" s="9"/>
      <c r="B29" s="9" t="s">
        <v>23</v>
      </c>
      <c r="C29" s="20"/>
      <c r="D29" s="20"/>
      <c r="E29" s="20"/>
      <c r="F29" s="20"/>
      <c r="G29" s="20"/>
      <c r="H29" s="1">
        <v>2</v>
      </c>
      <c r="I29" s="1">
        <f>IF(AND(NOT($I$5="C"),C29&gt;=300),1.05,IF(AND(NOT($I$5="C"),C29&gt;=100),1.1,IF(AND($I$5="A",C29&lt;100),1.1,1.15)))</f>
        <v>1.1499999999999999</v>
      </c>
      <c r="J29" s="1">
        <f>IF(AND(NOT($I$5="C"),C29&gt;=300),1.15,IF(AND(NOT($I$5="C"),C29&gt;=100),1.2,1.25))</f>
        <v>1.25</v>
      </c>
    </row>
    <row r="30" spans="1:10" x14ac:dyDescent="0.15">
      <c r="A30" s="5"/>
      <c r="B30" s="5" t="s">
        <v>24</v>
      </c>
      <c r="C30" s="21"/>
      <c r="D30" s="21"/>
      <c r="E30" s="21"/>
      <c r="F30" s="21"/>
      <c r="G30" s="21"/>
      <c r="H30" s="1">
        <v>3</v>
      </c>
    </row>
    <row r="31" spans="1:10" x14ac:dyDescent="0.15">
      <c r="A31" s="7" t="s">
        <v>18</v>
      </c>
      <c r="B31" s="3" t="s">
        <v>19</v>
      </c>
      <c r="C31" s="19" t="e">
        <f>ROUNDDOWN(C32/C34,2)</f>
        <v>#DIV/0!</v>
      </c>
      <c r="D31" s="19" t="e">
        <f>ROUNDDOWN(D32/D34,2)</f>
        <v>#DIV/0!</v>
      </c>
      <c r="E31" s="19" t="e">
        <f t="shared" ref="E31:F31" si="5">ROUNDDOWN(E32/E34,2)</f>
        <v>#DIV/0!</v>
      </c>
      <c r="F31" s="19" t="e">
        <f t="shared" si="5"/>
        <v>#DIV/0!</v>
      </c>
      <c r="G31" s="19" t="e">
        <f>ROUNDDOWN(SUM(C31:F31)/4,2)</f>
        <v>#DIV/0!</v>
      </c>
      <c r="I31" s="1" t="e">
        <f>IF(C31&gt;=I33,"NG","OK")</f>
        <v>#DIV/0!</v>
      </c>
      <c r="J31" s="1" t="e">
        <f>IF(G31&gt;=J33,"NG","OK")</f>
        <v>#DIV/0!</v>
      </c>
    </row>
    <row r="32" spans="1:10" x14ac:dyDescent="0.15">
      <c r="A32" s="9"/>
      <c r="B32" s="9" t="s">
        <v>20</v>
      </c>
      <c r="C32" s="20"/>
      <c r="D32" s="20"/>
      <c r="E32" s="20"/>
      <c r="F32" s="20"/>
      <c r="G32" s="20"/>
      <c r="H32" s="1">
        <v>1</v>
      </c>
      <c r="I32" s="1" t="s">
        <v>21</v>
      </c>
      <c r="J32" s="1" t="s">
        <v>22</v>
      </c>
    </row>
    <row r="33" spans="1:10" x14ac:dyDescent="0.15">
      <c r="A33" s="9"/>
      <c r="B33" s="9" t="s">
        <v>23</v>
      </c>
      <c r="C33" s="20"/>
      <c r="D33" s="20"/>
      <c r="E33" s="20"/>
      <c r="F33" s="20"/>
      <c r="G33" s="20"/>
      <c r="H33" s="1">
        <v>2</v>
      </c>
      <c r="I33" s="1">
        <f>IF(AND(NOT($I$5="C"),C33&gt;=300),1.05,IF(AND(NOT($I$5="C"),C33&gt;=100),1.1,IF(AND($I$5="A",C33&lt;100),1.1,1.15)))</f>
        <v>1.1499999999999999</v>
      </c>
      <c r="J33" s="1">
        <f>IF(AND(NOT($I$5="C"),C33&gt;=300),1.15,IF(AND(NOT($I$5="C"),C33&gt;=100),1.2,1.25))</f>
        <v>1.25</v>
      </c>
    </row>
    <row r="34" spans="1:10" x14ac:dyDescent="0.15">
      <c r="A34" s="5"/>
      <c r="B34" s="5" t="s">
        <v>24</v>
      </c>
      <c r="C34" s="21"/>
      <c r="D34" s="21"/>
      <c r="E34" s="21"/>
      <c r="F34" s="21"/>
      <c r="G34" s="21"/>
      <c r="H34" s="1">
        <v>3</v>
      </c>
    </row>
    <row r="35" spans="1:10" x14ac:dyDescent="0.15">
      <c r="A35" s="7" t="s">
        <v>18</v>
      </c>
      <c r="B35" s="3" t="s">
        <v>19</v>
      </c>
      <c r="C35" s="19" t="e">
        <f>ROUNDDOWN(C36/C38,2)</f>
        <v>#DIV/0!</v>
      </c>
      <c r="D35" s="19" t="e">
        <f>ROUNDDOWN(D36/D38,2)</f>
        <v>#DIV/0!</v>
      </c>
      <c r="E35" s="19" t="e">
        <f t="shared" ref="E35:F35" si="6">ROUNDDOWN(E36/E38,2)</f>
        <v>#DIV/0!</v>
      </c>
      <c r="F35" s="19" t="e">
        <f t="shared" si="6"/>
        <v>#DIV/0!</v>
      </c>
      <c r="G35" s="19" t="e">
        <f>ROUNDDOWN(SUM(C35:F35)/4,2)</f>
        <v>#DIV/0!</v>
      </c>
      <c r="I35" s="1" t="e">
        <f>IF(C35&gt;=I37,"NG","OK")</f>
        <v>#DIV/0!</v>
      </c>
      <c r="J35" s="1" t="e">
        <f>IF(G35&gt;=J37,"NG","OK")</f>
        <v>#DIV/0!</v>
      </c>
    </row>
    <row r="36" spans="1:10" x14ac:dyDescent="0.15">
      <c r="A36" s="9"/>
      <c r="B36" s="9" t="s">
        <v>20</v>
      </c>
      <c r="C36" s="20"/>
      <c r="D36" s="20"/>
      <c r="E36" s="20"/>
      <c r="F36" s="20"/>
      <c r="G36" s="20"/>
      <c r="H36" s="1">
        <v>1</v>
      </c>
      <c r="I36" s="1" t="s">
        <v>21</v>
      </c>
      <c r="J36" s="1" t="s">
        <v>22</v>
      </c>
    </row>
    <row r="37" spans="1:10" x14ac:dyDescent="0.15">
      <c r="A37" s="9"/>
      <c r="B37" s="9" t="s">
        <v>23</v>
      </c>
      <c r="C37" s="20"/>
      <c r="D37" s="20"/>
      <c r="E37" s="20"/>
      <c r="F37" s="20"/>
      <c r="G37" s="20"/>
      <c r="H37" s="1">
        <v>2</v>
      </c>
      <c r="I37" s="1">
        <f>IF(AND(NOT($I$5="C"),C37&gt;=300),1.05,IF(AND(NOT($I$5="C"),C37&gt;=100),1.1,IF(AND($I$5="A",C37&lt;100),1.1,1.15)))</f>
        <v>1.1499999999999999</v>
      </c>
      <c r="J37" s="1">
        <f>IF(AND(NOT($I$5="C"),C37&gt;=300),1.15,IF(AND(NOT($I$5="C"),C37&gt;=100),1.2,1.25))</f>
        <v>1.25</v>
      </c>
    </row>
    <row r="38" spans="1:10" x14ac:dyDescent="0.15">
      <c r="A38" s="5"/>
      <c r="B38" s="5" t="s">
        <v>24</v>
      </c>
      <c r="C38" s="21"/>
      <c r="D38" s="21"/>
      <c r="E38" s="21"/>
      <c r="F38" s="21"/>
      <c r="G38" s="21"/>
      <c r="H38" s="1">
        <v>3</v>
      </c>
    </row>
    <row r="39" spans="1:10" x14ac:dyDescent="0.15">
      <c r="A39" s="7" t="s">
        <v>18</v>
      </c>
      <c r="B39" s="3" t="s">
        <v>19</v>
      </c>
      <c r="C39" s="19" t="e">
        <f>ROUNDDOWN(C40/C42,2)</f>
        <v>#DIV/0!</v>
      </c>
      <c r="D39" s="19" t="e">
        <f>ROUNDDOWN(D40/D42,2)</f>
        <v>#DIV/0!</v>
      </c>
      <c r="E39" s="19" t="e">
        <f t="shared" ref="E39:F39" si="7">ROUNDDOWN(E40/E42,2)</f>
        <v>#DIV/0!</v>
      </c>
      <c r="F39" s="19" t="e">
        <f t="shared" si="7"/>
        <v>#DIV/0!</v>
      </c>
      <c r="G39" s="19" t="e">
        <f>ROUNDDOWN(SUM(C39:F39)/4,2)</f>
        <v>#DIV/0!</v>
      </c>
      <c r="I39" s="1" t="e">
        <f>IF(C39&gt;=I41,"NG","OK")</f>
        <v>#DIV/0!</v>
      </c>
      <c r="J39" s="1" t="e">
        <f>IF(G39&gt;=J41,"NG","OK")</f>
        <v>#DIV/0!</v>
      </c>
    </row>
    <row r="40" spans="1:10" x14ac:dyDescent="0.15">
      <c r="A40" s="9"/>
      <c r="B40" s="9" t="s">
        <v>20</v>
      </c>
      <c r="C40" s="20"/>
      <c r="D40" s="20"/>
      <c r="E40" s="20"/>
      <c r="F40" s="20"/>
      <c r="G40" s="20"/>
      <c r="H40" s="1">
        <v>1</v>
      </c>
      <c r="I40" s="1" t="s">
        <v>21</v>
      </c>
      <c r="J40" s="1" t="s">
        <v>22</v>
      </c>
    </row>
    <row r="41" spans="1:10" x14ac:dyDescent="0.15">
      <c r="A41" s="9"/>
      <c r="B41" s="9" t="s">
        <v>23</v>
      </c>
      <c r="C41" s="20"/>
      <c r="D41" s="20"/>
      <c r="E41" s="20"/>
      <c r="F41" s="20"/>
      <c r="G41" s="20"/>
      <c r="H41" s="1">
        <v>2</v>
      </c>
      <c r="I41" s="1">
        <f>IF(AND(NOT($I$5="C"),C41&gt;=300),1.05,IF(AND(NOT($I$5="C"),C41&gt;=100),1.1,IF(AND($I$5="A",C41&lt;100),1.1,1.15)))</f>
        <v>1.1499999999999999</v>
      </c>
      <c r="J41" s="1">
        <f>IF(AND(NOT($I$5="C"),C41&gt;=300),1.15,IF(AND(NOT($I$5="C"),C41&gt;=100),1.2,1.25))</f>
        <v>1.25</v>
      </c>
    </row>
    <row r="42" spans="1:10" x14ac:dyDescent="0.15">
      <c r="A42" s="5"/>
      <c r="B42" s="5" t="s">
        <v>24</v>
      </c>
      <c r="C42" s="21"/>
      <c r="D42" s="21"/>
      <c r="E42" s="21"/>
      <c r="F42" s="21"/>
      <c r="G42" s="21"/>
      <c r="H42" s="1">
        <v>3</v>
      </c>
    </row>
    <row r="43" spans="1:10" x14ac:dyDescent="0.15">
      <c r="A43" s="7" t="s">
        <v>18</v>
      </c>
      <c r="B43" s="3" t="s">
        <v>19</v>
      </c>
      <c r="C43" s="19" t="e">
        <f>ROUNDDOWN(C44/C46,2)</f>
        <v>#DIV/0!</v>
      </c>
      <c r="D43" s="19" t="e">
        <f>ROUNDDOWN(D44/D46,2)</f>
        <v>#DIV/0!</v>
      </c>
      <c r="E43" s="19" t="e">
        <f t="shared" ref="E43:F43" si="8">ROUNDDOWN(E44/E46,2)</f>
        <v>#DIV/0!</v>
      </c>
      <c r="F43" s="19" t="e">
        <f t="shared" si="8"/>
        <v>#DIV/0!</v>
      </c>
      <c r="G43" s="19" t="e">
        <f>ROUNDDOWN(SUM(C43:F43)/4,2)</f>
        <v>#DIV/0!</v>
      </c>
      <c r="I43" s="1" t="e">
        <f>IF(C43&gt;=I45,"NG","OK")</f>
        <v>#DIV/0!</v>
      </c>
      <c r="J43" s="1" t="e">
        <f>IF(G43&gt;=J45,"NG","OK")</f>
        <v>#DIV/0!</v>
      </c>
    </row>
    <row r="44" spans="1:10" x14ac:dyDescent="0.15">
      <c r="A44" s="9"/>
      <c r="B44" s="9" t="s">
        <v>20</v>
      </c>
      <c r="C44" s="20"/>
      <c r="D44" s="20"/>
      <c r="E44" s="20"/>
      <c r="F44" s="20"/>
      <c r="G44" s="20"/>
      <c r="H44" s="1">
        <v>1</v>
      </c>
      <c r="I44" s="1" t="s">
        <v>21</v>
      </c>
      <c r="J44" s="1" t="s">
        <v>22</v>
      </c>
    </row>
    <row r="45" spans="1:10" x14ac:dyDescent="0.15">
      <c r="A45" s="9"/>
      <c r="B45" s="9" t="s">
        <v>23</v>
      </c>
      <c r="C45" s="20"/>
      <c r="D45" s="20"/>
      <c r="E45" s="20"/>
      <c r="F45" s="20"/>
      <c r="G45" s="20"/>
      <c r="H45" s="1">
        <v>2</v>
      </c>
      <c r="I45" s="1">
        <f>IF(AND(NOT($I$5="C"),C45&gt;=300),1.05,IF(AND(NOT($I$5="C"),C45&gt;=100),1.1,IF(AND($I$5="A",C45&lt;100),1.1,1.15)))</f>
        <v>1.1499999999999999</v>
      </c>
      <c r="J45" s="1">
        <f>IF(AND(NOT($I$5="C"),C45&gt;=300),1.15,IF(AND(NOT($I$5="C"),C45&gt;=100),1.2,1.25))</f>
        <v>1.25</v>
      </c>
    </row>
    <row r="46" spans="1:10" x14ac:dyDescent="0.15">
      <c r="A46" s="5"/>
      <c r="B46" s="5" t="s">
        <v>24</v>
      </c>
      <c r="C46" s="21"/>
      <c r="D46" s="21"/>
      <c r="E46" s="21"/>
      <c r="F46" s="21"/>
      <c r="G46" s="21"/>
      <c r="H46" s="1">
        <v>3</v>
      </c>
    </row>
    <row r="47" spans="1:10" x14ac:dyDescent="0.15">
      <c r="A47" s="7" t="s">
        <v>18</v>
      </c>
      <c r="B47" s="3" t="s">
        <v>19</v>
      </c>
      <c r="C47" s="19" t="e">
        <f>ROUNDDOWN(C48/C50,2)</f>
        <v>#DIV/0!</v>
      </c>
      <c r="D47" s="19" t="e">
        <f>ROUNDDOWN(D48/D50,2)</f>
        <v>#DIV/0!</v>
      </c>
      <c r="E47" s="19" t="e">
        <f t="shared" ref="E47:F47" si="9">ROUNDDOWN(E48/E50,2)</f>
        <v>#DIV/0!</v>
      </c>
      <c r="F47" s="19" t="e">
        <f t="shared" si="9"/>
        <v>#DIV/0!</v>
      </c>
      <c r="G47" s="19" t="e">
        <f>ROUNDDOWN(SUM(C47:F47)/4,2)</f>
        <v>#DIV/0!</v>
      </c>
      <c r="I47" s="1" t="e">
        <f>IF(C47&gt;=I49,"NG","OK")</f>
        <v>#DIV/0!</v>
      </c>
      <c r="J47" s="1" t="e">
        <f>IF(G47&gt;=J49,"NG","OK")</f>
        <v>#DIV/0!</v>
      </c>
    </row>
    <row r="48" spans="1:10" x14ac:dyDescent="0.15">
      <c r="A48" s="9"/>
      <c r="B48" s="9" t="s">
        <v>20</v>
      </c>
      <c r="C48" s="13"/>
      <c r="D48" s="13"/>
      <c r="E48" s="13"/>
      <c r="F48" s="13"/>
      <c r="G48" s="13"/>
      <c r="H48" s="1">
        <v>1</v>
      </c>
      <c r="I48" s="1" t="s">
        <v>21</v>
      </c>
      <c r="J48" s="1" t="s">
        <v>22</v>
      </c>
    </row>
    <row r="49" spans="1:10" x14ac:dyDescent="0.15">
      <c r="A49" s="9"/>
      <c r="B49" s="9" t="s">
        <v>23</v>
      </c>
      <c r="C49" s="13"/>
      <c r="D49" s="13"/>
      <c r="E49" s="13"/>
      <c r="F49" s="13"/>
      <c r="G49" s="13"/>
      <c r="H49" s="1">
        <v>2</v>
      </c>
      <c r="I49" s="1">
        <f>IF(AND(NOT($I$5="C"),C49&gt;=300),1.05,IF(AND(NOT($I$5="C"),C49&gt;=100),1.1,IF(AND($I$5="A",C49&lt;100),1.1,1.15)))</f>
        <v>1.1499999999999999</v>
      </c>
      <c r="J49" s="1">
        <f>IF(AND(NOT($I$5="C"),C49&gt;=300),1.15,IF(AND(NOT($I$5="C"),C49&gt;=100),1.2,1.25))</f>
        <v>1.25</v>
      </c>
    </row>
    <row r="50" spans="1:10" x14ac:dyDescent="0.15">
      <c r="A50" s="5"/>
      <c r="B50" s="5" t="s">
        <v>24</v>
      </c>
      <c r="C50" s="14"/>
      <c r="D50" s="14"/>
      <c r="E50" s="14"/>
      <c r="F50" s="14"/>
      <c r="G50" s="14"/>
      <c r="H50" s="1">
        <v>3</v>
      </c>
    </row>
    <row r="51" spans="1:10" x14ac:dyDescent="0.15">
      <c r="A51" s="7" t="s">
        <v>18</v>
      </c>
      <c r="B51" s="3" t="s">
        <v>19</v>
      </c>
      <c r="C51" s="19" t="e">
        <f>ROUNDDOWN(C52/C54,2)</f>
        <v>#DIV/0!</v>
      </c>
      <c r="D51" s="19" t="e">
        <f>ROUNDDOWN(D52/D54,2)</f>
        <v>#DIV/0!</v>
      </c>
      <c r="E51" s="19" t="e">
        <f t="shared" ref="E51:F51" si="10">ROUNDDOWN(E52/E54,2)</f>
        <v>#DIV/0!</v>
      </c>
      <c r="F51" s="19" t="e">
        <f t="shared" si="10"/>
        <v>#DIV/0!</v>
      </c>
      <c r="G51" s="19" t="e">
        <f>ROUNDDOWN(SUM(C51:F51)/4,2)</f>
        <v>#DIV/0!</v>
      </c>
      <c r="I51" s="1" t="e">
        <f>IF(C51&gt;=I53,"NG","OK")</f>
        <v>#DIV/0!</v>
      </c>
      <c r="J51" s="1" t="e">
        <f>IF(G51&gt;=J53,"NG","OK")</f>
        <v>#DIV/0!</v>
      </c>
    </row>
    <row r="52" spans="1:10" x14ac:dyDescent="0.15">
      <c r="A52" s="9"/>
      <c r="B52" s="9" t="s">
        <v>20</v>
      </c>
      <c r="C52" s="13"/>
      <c r="D52" s="13"/>
      <c r="E52" s="13"/>
      <c r="F52" s="13"/>
      <c r="G52" s="13"/>
      <c r="H52" s="1">
        <v>1</v>
      </c>
      <c r="I52" s="1" t="s">
        <v>21</v>
      </c>
      <c r="J52" s="1" t="s">
        <v>22</v>
      </c>
    </row>
    <row r="53" spans="1:10" x14ac:dyDescent="0.15">
      <c r="A53" s="9"/>
      <c r="B53" s="9" t="s">
        <v>23</v>
      </c>
      <c r="C53" s="13"/>
      <c r="D53" s="13"/>
      <c r="E53" s="13"/>
      <c r="F53" s="13"/>
      <c r="G53" s="13"/>
      <c r="H53" s="1">
        <v>2</v>
      </c>
      <c r="I53" s="1">
        <f>IF(AND(NOT($I$5="C"),C53&gt;=300),1.05,IF(AND(NOT($I$5="C"),C53&gt;=100),1.1,IF(AND($I$5="A",C53&lt;100),1.1,1.15)))</f>
        <v>1.1499999999999999</v>
      </c>
      <c r="J53" s="1">
        <f>IF(AND(NOT($I$5="C"),C53&gt;=300),1.15,IF(AND(NOT($I$5="C"),C53&gt;=100),1.2,1.25))</f>
        <v>1.25</v>
      </c>
    </row>
    <row r="54" spans="1:10" x14ac:dyDescent="0.15">
      <c r="A54" s="5"/>
      <c r="B54" s="5" t="s">
        <v>24</v>
      </c>
      <c r="C54" s="14"/>
      <c r="D54" s="14"/>
      <c r="E54" s="14"/>
      <c r="F54" s="14"/>
      <c r="G54" s="14"/>
      <c r="H54" s="1">
        <v>3</v>
      </c>
    </row>
    <row r="55" spans="1:10" x14ac:dyDescent="0.15">
      <c r="A55" s="7" t="s">
        <v>18</v>
      </c>
      <c r="B55" s="3" t="s">
        <v>19</v>
      </c>
      <c r="C55" s="19" t="e">
        <f>ROUNDDOWN(C56/C58,2)</f>
        <v>#DIV/0!</v>
      </c>
      <c r="D55" s="19" t="e">
        <f>ROUNDDOWN(D56/D58,2)</f>
        <v>#DIV/0!</v>
      </c>
      <c r="E55" s="19" t="e">
        <f t="shared" ref="E55:F55" si="11">ROUNDDOWN(E56/E58,2)</f>
        <v>#DIV/0!</v>
      </c>
      <c r="F55" s="19" t="e">
        <f t="shared" si="11"/>
        <v>#DIV/0!</v>
      </c>
      <c r="G55" s="19" t="e">
        <f>ROUNDDOWN(SUM(C55:F55)/4,2)</f>
        <v>#DIV/0!</v>
      </c>
      <c r="I55" s="1" t="e">
        <f>IF(C55&gt;=I57,"NG","OK")</f>
        <v>#DIV/0!</v>
      </c>
      <c r="J55" s="1" t="e">
        <f>IF(G55&gt;=J57,"NG","OK")</f>
        <v>#DIV/0!</v>
      </c>
    </row>
    <row r="56" spans="1:10" x14ac:dyDescent="0.15">
      <c r="A56" s="9"/>
      <c r="B56" s="9" t="s">
        <v>20</v>
      </c>
      <c r="C56" s="13"/>
      <c r="D56" s="13"/>
      <c r="E56" s="13"/>
      <c r="F56" s="13"/>
      <c r="G56" s="13"/>
      <c r="H56" s="1">
        <v>1</v>
      </c>
      <c r="I56" s="1" t="s">
        <v>21</v>
      </c>
      <c r="J56" s="1" t="s">
        <v>22</v>
      </c>
    </row>
    <row r="57" spans="1:10" x14ac:dyDescent="0.15">
      <c r="A57" s="9"/>
      <c r="B57" s="9" t="s">
        <v>23</v>
      </c>
      <c r="C57" s="13"/>
      <c r="D57" s="13"/>
      <c r="E57" s="13"/>
      <c r="F57" s="13"/>
      <c r="G57" s="13"/>
      <c r="H57" s="1">
        <v>2</v>
      </c>
      <c r="I57" s="1">
        <f>IF(AND(NOT($I$5="C"),C57&gt;=300),1.05,IF(AND(NOT($I$5="C"),C57&gt;=100),1.1,IF(AND($I$5="A",C57&lt;100),1.1,1.15)))</f>
        <v>1.1499999999999999</v>
      </c>
      <c r="J57" s="1">
        <f>IF(AND(NOT($I$5="C"),C57&gt;=300),1.15,IF(AND(NOT($I$5="C"),C57&gt;=100),1.2,1.25))</f>
        <v>1.25</v>
      </c>
    </row>
    <row r="58" spans="1:10" x14ac:dyDescent="0.15">
      <c r="A58" s="5"/>
      <c r="B58" s="5" t="s">
        <v>24</v>
      </c>
      <c r="C58" s="14"/>
      <c r="D58" s="14"/>
      <c r="E58" s="14"/>
      <c r="F58" s="14"/>
      <c r="G58" s="14"/>
      <c r="H58" s="1">
        <v>3</v>
      </c>
    </row>
    <row r="59" spans="1:10" x14ac:dyDescent="0.15">
      <c r="A59" s="7" t="s">
        <v>18</v>
      </c>
      <c r="B59" s="3" t="s">
        <v>19</v>
      </c>
      <c r="C59" s="19" t="e">
        <f>ROUNDDOWN(C60/C62,2)</f>
        <v>#DIV/0!</v>
      </c>
      <c r="D59" s="19" t="e">
        <f>ROUNDDOWN(D60/D62,2)</f>
        <v>#DIV/0!</v>
      </c>
      <c r="E59" s="19" t="e">
        <f t="shared" ref="E59:F59" si="12">ROUNDDOWN(E60/E62,2)</f>
        <v>#DIV/0!</v>
      </c>
      <c r="F59" s="19" t="e">
        <f t="shared" si="12"/>
        <v>#DIV/0!</v>
      </c>
      <c r="G59" s="19" t="e">
        <f>ROUNDDOWN(SUM(C59:F59)/4,2)</f>
        <v>#DIV/0!</v>
      </c>
      <c r="I59" s="1" t="e">
        <f>IF(C59&gt;=I61,"NG","OK")</f>
        <v>#DIV/0!</v>
      </c>
      <c r="J59" s="1" t="e">
        <f>IF(G59&gt;=J61,"NG","OK")</f>
        <v>#DIV/0!</v>
      </c>
    </row>
    <row r="60" spans="1:10" x14ac:dyDescent="0.15">
      <c r="A60" s="9"/>
      <c r="B60" s="9" t="s">
        <v>20</v>
      </c>
      <c r="C60" s="13"/>
      <c r="D60" s="13"/>
      <c r="E60" s="13"/>
      <c r="F60" s="13"/>
      <c r="G60" s="13"/>
      <c r="H60" s="1">
        <v>1</v>
      </c>
      <c r="I60" s="1" t="s">
        <v>21</v>
      </c>
      <c r="J60" s="1" t="s">
        <v>22</v>
      </c>
    </row>
    <row r="61" spans="1:10" x14ac:dyDescent="0.15">
      <c r="A61" s="9"/>
      <c r="B61" s="9" t="s">
        <v>23</v>
      </c>
      <c r="C61" s="13"/>
      <c r="D61" s="13"/>
      <c r="E61" s="13"/>
      <c r="F61" s="13"/>
      <c r="G61" s="13"/>
      <c r="H61" s="1">
        <v>2</v>
      </c>
      <c r="I61" s="1">
        <f>IF(AND(NOT($I$5="C"),C61&gt;=300),1.05,IF(AND(NOT($I$5="C"),C61&gt;=100),1.1,IF(AND($I$5="A",C61&lt;100),1.1,1.15)))</f>
        <v>1.1499999999999999</v>
      </c>
      <c r="J61" s="1">
        <f>IF(AND(NOT($I$5="C"),C61&gt;=300),1.15,IF(AND(NOT($I$5="C"),C61&gt;=100),1.2,1.25))</f>
        <v>1.25</v>
      </c>
    </row>
    <row r="62" spans="1:10" x14ac:dyDescent="0.15">
      <c r="A62" s="5"/>
      <c r="B62" s="5" t="s">
        <v>24</v>
      </c>
      <c r="C62" s="14"/>
      <c r="D62" s="14"/>
      <c r="E62" s="14"/>
      <c r="F62" s="14"/>
      <c r="G62" s="14"/>
      <c r="H62" s="1">
        <v>3</v>
      </c>
    </row>
    <row r="63" spans="1:10" x14ac:dyDescent="0.15">
      <c r="A63" s="7" t="s">
        <v>18</v>
      </c>
      <c r="B63" s="3" t="s">
        <v>19</v>
      </c>
      <c r="C63" s="19" t="e">
        <f>ROUNDDOWN(C64/C66,2)</f>
        <v>#DIV/0!</v>
      </c>
      <c r="D63" s="19" t="e">
        <f>ROUNDDOWN(D64/D66,2)</f>
        <v>#DIV/0!</v>
      </c>
      <c r="E63" s="19" t="e">
        <f t="shared" ref="E63:F63" si="13">ROUNDDOWN(E64/E66,2)</f>
        <v>#DIV/0!</v>
      </c>
      <c r="F63" s="19" t="e">
        <f t="shared" si="13"/>
        <v>#DIV/0!</v>
      </c>
      <c r="G63" s="19" t="e">
        <f>ROUNDDOWN(SUM(C63:F63)/4,2)</f>
        <v>#DIV/0!</v>
      </c>
      <c r="I63" s="1" t="e">
        <f>IF(C63&gt;=I65,"NG","OK")</f>
        <v>#DIV/0!</v>
      </c>
      <c r="J63" s="1" t="e">
        <f>IF(G63&gt;=J65,"NG","OK")</f>
        <v>#DIV/0!</v>
      </c>
    </row>
    <row r="64" spans="1:10" x14ac:dyDescent="0.15">
      <c r="A64" s="9"/>
      <c r="B64" s="9" t="s">
        <v>20</v>
      </c>
      <c r="C64" s="13"/>
      <c r="D64" s="13"/>
      <c r="E64" s="13"/>
      <c r="F64" s="13"/>
      <c r="G64" s="13"/>
      <c r="H64" s="1">
        <v>1</v>
      </c>
      <c r="I64" s="1" t="s">
        <v>21</v>
      </c>
      <c r="J64" s="1" t="s">
        <v>22</v>
      </c>
    </row>
    <row r="65" spans="1:10" x14ac:dyDescent="0.15">
      <c r="A65" s="9"/>
      <c r="B65" s="9" t="s">
        <v>23</v>
      </c>
      <c r="C65" s="13"/>
      <c r="D65" s="13"/>
      <c r="E65" s="13"/>
      <c r="F65" s="13"/>
      <c r="G65" s="13"/>
      <c r="H65" s="1">
        <v>2</v>
      </c>
      <c r="I65" s="1">
        <f>IF(AND(NOT($I$5="C"),C65&gt;=300),1.05,IF(AND(NOT($I$5="C"),C65&gt;=100),1.1,IF(AND($I$5="A",C65&lt;100),1.1,1.15)))</f>
        <v>1.1499999999999999</v>
      </c>
      <c r="J65" s="1">
        <f>IF(AND(NOT($I$5="C"),C65&gt;=300),1.15,IF(AND(NOT($I$5="C"),C65&gt;=100),1.2,1.25))</f>
        <v>1.25</v>
      </c>
    </row>
    <row r="66" spans="1:10" x14ac:dyDescent="0.15">
      <c r="A66" s="5"/>
      <c r="B66" s="5" t="s">
        <v>24</v>
      </c>
      <c r="C66" s="14"/>
      <c r="D66" s="14"/>
      <c r="E66" s="14"/>
      <c r="F66" s="14"/>
      <c r="G66" s="14"/>
      <c r="H66" s="1">
        <v>3</v>
      </c>
    </row>
    <row r="67" spans="1:10" x14ac:dyDescent="0.15">
      <c r="A67" s="7" t="s">
        <v>18</v>
      </c>
      <c r="B67" s="3" t="s">
        <v>19</v>
      </c>
      <c r="C67" s="19" t="e">
        <f>ROUNDDOWN(C68/C70,2)</f>
        <v>#DIV/0!</v>
      </c>
      <c r="D67" s="19" t="e">
        <f>ROUNDDOWN(D68/D70,2)</f>
        <v>#DIV/0!</v>
      </c>
      <c r="E67" s="19" t="e">
        <f t="shared" ref="E67:F67" si="14">ROUNDDOWN(E68/E70,2)</f>
        <v>#DIV/0!</v>
      </c>
      <c r="F67" s="19" t="e">
        <f t="shared" si="14"/>
        <v>#DIV/0!</v>
      </c>
      <c r="G67" s="19" t="e">
        <f>ROUNDDOWN(SUM(C67:F67)/4,2)</f>
        <v>#DIV/0!</v>
      </c>
      <c r="I67" s="1" t="e">
        <f>IF(C67&gt;=I69,"NG","OK")</f>
        <v>#DIV/0!</v>
      </c>
      <c r="J67" s="1" t="e">
        <f>IF(G67&gt;=J69,"NG","OK")</f>
        <v>#DIV/0!</v>
      </c>
    </row>
    <row r="68" spans="1:10" x14ac:dyDescent="0.15">
      <c r="A68" s="9"/>
      <c r="B68" s="9" t="s">
        <v>20</v>
      </c>
      <c r="C68" s="13"/>
      <c r="D68" s="13"/>
      <c r="E68" s="13"/>
      <c r="F68" s="13"/>
      <c r="G68" s="13"/>
      <c r="H68" s="1">
        <v>1</v>
      </c>
      <c r="I68" s="1" t="s">
        <v>21</v>
      </c>
      <c r="J68" s="1" t="s">
        <v>22</v>
      </c>
    </row>
    <row r="69" spans="1:10" x14ac:dyDescent="0.15">
      <c r="A69" s="9"/>
      <c r="B69" s="9" t="s">
        <v>23</v>
      </c>
      <c r="C69" s="13"/>
      <c r="D69" s="13"/>
      <c r="E69" s="13"/>
      <c r="F69" s="13"/>
      <c r="G69" s="13"/>
      <c r="H69" s="1">
        <v>2</v>
      </c>
      <c r="I69" s="1">
        <f>IF(AND(NOT($I$5="C"),C69&gt;=300),1.05,IF(AND(NOT($I$5="C"),C69&gt;=100),1.1,IF(AND($I$5="A",C69&lt;100),1.1,1.15)))</f>
        <v>1.1499999999999999</v>
      </c>
      <c r="J69" s="1">
        <f>IF(AND(NOT($I$5="C"),C69&gt;=300),1.15,IF(AND(NOT($I$5="C"),C69&gt;=100),1.2,1.25))</f>
        <v>1.25</v>
      </c>
    </row>
    <row r="70" spans="1:10" x14ac:dyDescent="0.15">
      <c r="A70" s="5"/>
      <c r="B70" s="5" t="s">
        <v>24</v>
      </c>
      <c r="C70" s="14"/>
      <c r="D70" s="14"/>
      <c r="E70" s="14"/>
      <c r="F70" s="14"/>
      <c r="G70" s="14"/>
      <c r="H70" s="1">
        <v>3</v>
      </c>
    </row>
    <row r="71" spans="1:10" x14ac:dyDescent="0.15">
      <c r="A71" s="38" t="s">
        <v>25</v>
      </c>
      <c r="B71" s="10" t="s">
        <v>19</v>
      </c>
      <c r="C71" s="8" t="e">
        <f>ROUNDDOWN(C72/C74,2)</f>
        <v>#DIV/0!</v>
      </c>
      <c r="D71" s="8" t="e">
        <f t="shared" ref="D71:F71" si="15">ROUNDDOWN(D72/D74,2)</f>
        <v>#DIV/0!</v>
      </c>
      <c r="E71" s="8" t="e">
        <f t="shared" si="15"/>
        <v>#DIV/0!</v>
      </c>
      <c r="F71" s="8" t="e">
        <f t="shared" si="15"/>
        <v>#DIV/0!</v>
      </c>
      <c r="G71" s="8" t="e">
        <f>ROUNDDOWN(SUM(C71:F71)/4,2)</f>
        <v>#DIV/0!</v>
      </c>
      <c r="I71" s="1" t="s">
        <v>21</v>
      </c>
      <c r="J71" s="1" t="s">
        <v>22</v>
      </c>
    </row>
    <row r="72" spans="1:10" x14ac:dyDescent="0.15">
      <c r="A72" s="39"/>
      <c r="B72" s="11" t="s">
        <v>20</v>
      </c>
      <c r="C72" s="22">
        <f>SUMIF($H$11:$H$70,$H72,C11:C70)</f>
        <v>0</v>
      </c>
      <c r="D72" s="22">
        <f>SUMIF($H$11:$H$70,$H72,D11:D70)</f>
        <v>0</v>
      </c>
      <c r="E72" s="22">
        <f>SUMIF($H$11:$H$70,$H72,E11:E70)</f>
        <v>0</v>
      </c>
      <c r="F72" s="22">
        <f>SUMIF($H$11:$H$70,$H72,F11:F70)</f>
        <v>0</v>
      </c>
      <c r="G72" s="22"/>
      <c r="H72" s="1">
        <v>1</v>
      </c>
      <c r="I72" s="23" t="e">
        <f>IF(OR(I5&amp;I7="A①",I5&amp;I7="B①"),1.05,IF(OR(I5&amp;I7="A②",I5&amp;I7="B②",I5&amp;I7="B③"),1.1,1.15))</f>
        <v>#DIV/0!</v>
      </c>
      <c r="J72" s="1" t="e">
        <f>IF(OR(I5&amp;J7="A①",I5&amp;J7="B①"),1.15,IF(OR(I5&amp;J7="A②",I5&amp;J7="B②"),1.2,1.25))</f>
        <v>#DIV/0!</v>
      </c>
    </row>
    <row r="73" spans="1:10" x14ac:dyDescent="0.15">
      <c r="A73" s="39"/>
      <c r="B73" s="11" t="s">
        <v>23</v>
      </c>
      <c r="C73" s="22">
        <f>SUMIF($H$11:$H$70,$H73,C11:C70)</f>
        <v>0</v>
      </c>
      <c r="D73" s="22">
        <f>SUMIF($H$11:$H$70,$H73,D11:D70)</f>
        <v>0</v>
      </c>
      <c r="E73" s="22">
        <f>SUMIF($H$11:$H$70,$H73,E11:E70)</f>
        <v>0</v>
      </c>
      <c r="F73" s="22">
        <f>SUMIF($H$11:$H$70,$H73,F11:F70)</f>
        <v>0</v>
      </c>
      <c r="G73" s="22"/>
      <c r="H73" s="1">
        <v>2</v>
      </c>
      <c r="I73" s="1" t="e">
        <f>IF(C71&gt;=I72,"NG","OK")</f>
        <v>#DIV/0!</v>
      </c>
      <c r="J73" s="1" t="e">
        <f>IF(G71&gt;=J72,"NG","OK")</f>
        <v>#DIV/0!</v>
      </c>
    </row>
    <row r="74" spans="1:10" x14ac:dyDescent="0.15">
      <c r="A74" s="40"/>
      <c r="B74" s="12" t="s">
        <v>24</v>
      </c>
      <c r="C74" s="24">
        <f>SUMIF($H$11:$H$70,$H74,C11:C70)</f>
        <v>0</v>
      </c>
      <c r="D74" s="24">
        <f>SUMIF($H$11:$H$70,$H74,D11:D70)</f>
        <v>0</v>
      </c>
      <c r="E74" s="24">
        <f>SUMIF($H$11:$H$70,$H74,E11:E70)</f>
        <v>0</v>
      </c>
      <c r="F74" s="24">
        <f>SUMIF($H$11:$H$70,$H74,F11:F70)</f>
        <v>0</v>
      </c>
      <c r="G74" s="24"/>
      <c r="H74" s="1">
        <v>3</v>
      </c>
    </row>
    <row r="76" spans="1:10" x14ac:dyDescent="0.15">
      <c r="A76" s="1" t="s">
        <v>26</v>
      </c>
    </row>
    <row r="77" spans="1:10" x14ac:dyDescent="0.15">
      <c r="A77" s="1" t="s">
        <v>27</v>
      </c>
    </row>
    <row r="78" spans="1:10" ht="39.75" customHeight="1" x14ac:dyDescent="0.15">
      <c r="A78" s="41" t="s">
        <v>28</v>
      </c>
      <c r="B78" s="41"/>
      <c r="C78" s="41"/>
      <c r="D78" s="41"/>
      <c r="E78" s="41"/>
      <c r="F78" s="41"/>
    </row>
    <row r="79" spans="1:10" x14ac:dyDescent="0.15">
      <c r="A79" s="1" t="s">
        <v>29</v>
      </c>
    </row>
    <row r="80" spans="1:10" x14ac:dyDescent="0.15">
      <c r="A80" s="1" t="s">
        <v>30</v>
      </c>
    </row>
  </sheetData>
  <mergeCells count="8">
    <mergeCell ref="G9:G10"/>
    <mergeCell ref="A71:A74"/>
    <mergeCell ref="A78:F78"/>
    <mergeCell ref="A4:B4"/>
    <mergeCell ref="C4:D4"/>
    <mergeCell ref="C5:D5"/>
    <mergeCell ref="A6:B7"/>
    <mergeCell ref="C9:F9"/>
  </mergeCells>
  <phoneticPr fontId="1"/>
  <conditionalFormatting sqref="C11">
    <cfRule type="expression" dxfId="31" priority="30">
      <formula>$I$11="NG"</formula>
    </cfRule>
  </conditionalFormatting>
  <conditionalFormatting sqref="C15">
    <cfRule type="expression" dxfId="30" priority="28">
      <formula>$I15="NG"</formula>
    </cfRule>
  </conditionalFormatting>
  <conditionalFormatting sqref="C19">
    <cfRule type="expression" dxfId="29" priority="26">
      <formula>$I19="NG"</formula>
    </cfRule>
  </conditionalFormatting>
  <conditionalFormatting sqref="C23">
    <cfRule type="expression" dxfId="28" priority="24">
      <formula>$I23="NG"</formula>
    </cfRule>
  </conditionalFormatting>
  <conditionalFormatting sqref="C27">
    <cfRule type="expression" dxfId="27" priority="22">
      <formula>$I27="NG"</formula>
    </cfRule>
  </conditionalFormatting>
  <conditionalFormatting sqref="C31">
    <cfRule type="expression" dxfId="26" priority="20">
      <formula>$I31="NG"</formula>
    </cfRule>
  </conditionalFormatting>
  <conditionalFormatting sqref="C35">
    <cfRule type="expression" dxfId="25" priority="18">
      <formula>$I35="NG"</formula>
    </cfRule>
  </conditionalFormatting>
  <conditionalFormatting sqref="C39">
    <cfRule type="expression" dxfId="24" priority="16">
      <formula>$I39="NG"</formula>
    </cfRule>
  </conditionalFormatting>
  <conditionalFormatting sqref="C43">
    <cfRule type="expression" dxfId="23" priority="14">
      <formula>$I43="NG"</formula>
    </cfRule>
  </conditionalFormatting>
  <conditionalFormatting sqref="C47">
    <cfRule type="expression" dxfId="22" priority="10">
      <formula>$I47="NG"</formula>
    </cfRule>
  </conditionalFormatting>
  <conditionalFormatting sqref="C51">
    <cfRule type="expression" dxfId="21" priority="12">
      <formula>$I51="NG"</formula>
    </cfRule>
  </conditionalFormatting>
  <conditionalFormatting sqref="C55">
    <cfRule type="expression" dxfId="20" priority="8">
      <formula>$I55="NG"</formula>
    </cfRule>
  </conditionalFormatting>
  <conditionalFormatting sqref="C59">
    <cfRule type="expression" dxfId="19" priority="6">
      <formula>$I59="NG"</formula>
    </cfRule>
  </conditionalFormatting>
  <conditionalFormatting sqref="C63">
    <cfRule type="expression" dxfId="18" priority="4">
      <formula>$I63="NG"</formula>
    </cfRule>
  </conditionalFormatting>
  <conditionalFormatting sqref="C67">
    <cfRule type="expression" dxfId="17" priority="2">
      <formula>$I67="NG"</formula>
    </cfRule>
  </conditionalFormatting>
  <conditionalFormatting sqref="C71">
    <cfRule type="expression" dxfId="16" priority="32">
      <formula>$I$73="NG"</formula>
    </cfRule>
  </conditionalFormatting>
  <conditionalFormatting sqref="G11">
    <cfRule type="expression" dxfId="15" priority="29">
      <formula>$J$11="NG"</formula>
    </cfRule>
  </conditionalFormatting>
  <conditionalFormatting sqref="G15">
    <cfRule type="expression" dxfId="14" priority="27">
      <formula>$J15="NG"</formula>
    </cfRule>
  </conditionalFormatting>
  <conditionalFormatting sqref="G19">
    <cfRule type="expression" dxfId="13" priority="25">
      <formula>$J19="NG"</formula>
    </cfRule>
  </conditionalFormatting>
  <conditionalFormatting sqref="G23">
    <cfRule type="expression" dxfId="12" priority="23">
      <formula>$J23="NG"</formula>
    </cfRule>
  </conditionalFormatting>
  <conditionalFormatting sqref="G27">
    <cfRule type="expression" dxfId="11" priority="21">
      <formula>$J27="NG"</formula>
    </cfRule>
  </conditionalFormatting>
  <conditionalFormatting sqref="G31">
    <cfRule type="expression" dxfId="10" priority="19">
      <formula>$J31="NG"</formula>
    </cfRule>
  </conditionalFormatting>
  <conditionalFormatting sqref="G35">
    <cfRule type="expression" dxfId="9" priority="17">
      <formula>$J35="NG"</formula>
    </cfRule>
  </conditionalFormatting>
  <conditionalFormatting sqref="G39">
    <cfRule type="expression" dxfId="8" priority="15">
      <formula>$J39="NG"</formula>
    </cfRule>
  </conditionalFormatting>
  <conditionalFormatting sqref="G43">
    <cfRule type="expression" dxfId="7" priority="13">
      <formula>$J43="NG"</formula>
    </cfRule>
  </conditionalFormatting>
  <conditionalFormatting sqref="G47">
    <cfRule type="expression" dxfId="6" priority="9">
      <formula>$J47="NG"</formula>
    </cfRule>
  </conditionalFormatting>
  <conditionalFormatting sqref="G51">
    <cfRule type="expression" dxfId="5" priority="11">
      <formula>$J51="NG"</formula>
    </cfRule>
  </conditionalFormatting>
  <conditionalFormatting sqref="G55">
    <cfRule type="expression" dxfId="4" priority="7">
      <formula>$J55="NG"</formula>
    </cfRule>
  </conditionalFormatting>
  <conditionalFormatting sqref="G59">
    <cfRule type="expression" dxfId="3" priority="5">
      <formula>$J59="NG"</formula>
    </cfRule>
  </conditionalFormatting>
  <conditionalFormatting sqref="G63">
    <cfRule type="expression" dxfId="2" priority="3">
      <formula>$J63="NG"</formula>
    </cfRule>
  </conditionalFormatting>
  <conditionalFormatting sqref="G67">
    <cfRule type="expression" dxfId="1" priority="1">
      <formula>$J67="NG"</formula>
    </cfRule>
  </conditionalFormatting>
  <conditionalFormatting sqref="G71">
    <cfRule type="expression" dxfId="0" priority="31">
      <formula>$J$73="NG"</formula>
    </cfRule>
  </conditionalFormatting>
  <printOptions horizontalCentered="1"/>
  <pageMargins left="0.51181102362204722" right="0.51181102362204722" top="0.74803149606299213" bottom="0.74803149606299213" header="0.31496062992125984" footer="0.31496062992125984"/>
  <pageSetup paperSize="9" scale="79" fitToHeight="0" orientation="portrait" r:id="rId1"/>
  <headerFooter>
    <oddFooter>&amp;R&amp;9（機関名：○○大学　プログラム名称：○○○○○○）</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5E571-23FF-4A93-A380-0FE288C55E17}">
  <sheetPr>
    <pageSetUpPr fitToPage="1"/>
  </sheetPr>
  <dimension ref="A1:H63"/>
  <sheetViews>
    <sheetView view="pageBreakPreview" zoomScale="85" zoomScaleNormal="75" zoomScaleSheetLayoutView="85" workbookViewId="0">
      <selection activeCell="O15" sqref="O15"/>
    </sheetView>
  </sheetViews>
  <sheetFormatPr defaultColWidth="9" defaultRowHeight="15" x14ac:dyDescent="0.15"/>
  <cols>
    <col min="1" max="1" width="19.5" style="1" customWidth="1"/>
    <col min="2" max="2" width="15" style="1" customWidth="1"/>
    <col min="3" max="7" width="17.125" style="1" customWidth="1"/>
    <col min="8" max="8" width="9" style="1" hidden="1" customWidth="1"/>
    <col min="9" max="16384" width="9" style="1"/>
  </cols>
  <sheetData>
    <row r="1" spans="1:8" x14ac:dyDescent="0.15">
      <c r="G1" s="1" t="s">
        <v>0</v>
      </c>
    </row>
    <row r="2" spans="1:8" x14ac:dyDescent="0.15">
      <c r="A2" s="1" t="s">
        <v>31</v>
      </c>
    </row>
    <row r="4" spans="1:8" x14ac:dyDescent="0.15">
      <c r="A4" s="42" t="s">
        <v>2</v>
      </c>
      <c r="B4" s="42"/>
      <c r="C4" s="43"/>
      <c r="D4" s="43"/>
    </row>
    <row r="5" spans="1:8" x14ac:dyDescent="0.15">
      <c r="A5" s="15" t="s">
        <v>3</v>
      </c>
      <c r="B5" s="16"/>
      <c r="C5" s="44"/>
      <c r="D5" s="44"/>
    </row>
    <row r="7" spans="1:8" x14ac:dyDescent="0.15">
      <c r="A7" s="2" t="s">
        <v>11</v>
      </c>
      <c r="B7" s="3" t="s">
        <v>12</v>
      </c>
      <c r="C7" s="49" t="s">
        <v>13</v>
      </c>
      <c r="D7" s="50"/>
      <c r="E7" s="50"/>
      <c r="F7" s="51"/>
      <c r="G7" s="36" t="s">
        <v>32</v>
      </c>
    </row>
    <row r="8" spans="1:8" x14ac:dyDescent="0.15">
      <c r="A8" s="4"/>
      <c r="B8" s="5"/>
      <c r="C8" s="6" t="s">
        <v>6</v>
      </c>
      <c r="D8" s="6" t="s">
        <v>15</v>
      </c>
      <c r="E8" s="6" t="s">
        <v>16</v>
      </c>
      <c r="F8" s="6" t="s">
        <v>17</v>
      </c>
      <c r="G8" s="37"/>
    </row>
    <row r="9" spans="1:8" x14ac:dyDescent="0.15">
      <c r="A9" s="7" t="s">
        <v>18</v>
      </c>
      <c r="B9" s="3" t="s">
        <v>33</v>
      </c>
      <c r="C9" s="8" t="e">
        <f>ROUNDDOWN(C10/C11,2)</f>
        <v>#DIV/0!</v>
      </c>
      <c r="D9" s="8" t="e">
        <f>ROUNDDOWN(D10/D11,2)</f>
        <v>#DIV/0!</v>
      </c>
      <c r="E9" s="8" t="e">
        <f t="shared" ref="E9:F9" si="0">ROUNDDOWN(E10/E11,2)</f>
        <v>#DIV/0!</v>
      </c>
      <c r="F9" s="8" t="e">
        <f t="shared" si="0"/>
        <v>#DIV/0!</v>
      </c>
      <c r="G9" s="8" t="e">
        <f>ROUNDDOWN(SUM(C9:F9)/4,2)</f>
        <v>#DIV/0!</v>
      </c>
    </row>
    <row r="10" spans="1:8" x14ac:dyDescent="0.15">
      <c r="A10" s="9"/>
      <c r="B10" s="9" t="s">
        <v>34</v>
      </c>
      <c r="C10" s="13"/>
      <c r="D10" s="13"/>
      <c r="E10" s="13"/>
      <c r="F10" s="13"/>
      <c r="G10" s="13"/>
      <c r="H10" s="1">
        <v>1</v>
      </c>
    </row>
    <row r="11" spans="1:8" x14ac:dyDescent="0.15">
      <c r="A11" s="5"/>
      <c r="B11" s="5" t="s">
        <v>23</v>
      </c>
      <c r="C11" s="14"/>
      <c r="D11" s="14"/>
      <c r="E11" s="14"/>
      <c r="F11" s="14"/>
      <c r="G11" s="14"/>
      <c r="H11" s="1">
        <v>2</v>
      </c>
    </row>
    <row r="12" spans="1:8" x14ac:dyDescent="0.15">
      <c r="A12" s="7" t="s">
        <v>18</v>
      </c>
      <c r="B12" s="3" t="s">
        <v>35</v>
      </c>
      <c r="C12" s="8" t="e">
        <f t="shared" ref="C12:E12" si="1">ROUNDDOWN(C13/C14,2)</f>
        <v>#DIV/0!</v>
      </c>
      <c r="D12" s="8" t="e">
        <f t="shared" si="1"/>
        <v>#DIV/0!</v>
      </c>
      <c r="E12" s="8" t="e">
        <f t="shared" si="1"/>
        <v>#DIV/0!</v>
      </c>
      <c r="F12" s="8" t="e">
        <f>ROUNDDOWN(F13/F14,2)</f>
        <v>#DIV/0!</v>
      </c>
      <c r="G12" s="8" t="e">
        <f t="shared" ref="G12" si="2">ROUNDDOWN(SUM(C12:F12)/4,2)</f>
        <v>#DIV/0!</v>
      </c>
    </row>
    <row r="13" spans="1:8" x14ac:dyDescent="0.15">
      <c r="A13" s="9"/>
      <c r="B13" s="9" t="s">
        <v>36</v>
      </c>
      <c r="C13" s="13"/>
      <c r="D13" s="13"/>
      <c r="E13" s="13"/>
      <c r="F13" s="13"/>
      <c r="G13" s="13"/>
      <c r="H13" s="1">
        <v>1</v>
      </c>
    </row>
    <row r="14" spans="1:8" x14ac:dyDescent="0.15">
      <c r="A14" s="5"/>
      <c r="B14" s="5" t="s">
        <v>37</v>
      </c>
      <c r="C14" s="14"/>
      <c r="D14" s="14"/>
      <c r="E14" s="14"/>
      <c r="F14" s="14"/>
      <c r="G14" s="14"/>
      <c r="H14" s="1">
        <v>2</v>
      </c>
    </row>
    <row r="15" spans="1:8" x14ac:dyDescent="0.15">
      <c r="A15" s="7" t="s">
        <v>18</v>
      </c>
      <c r="B15" s="3" t="s">
        <v>35</v>
      </c>
      <c r="C15" s="8" t="e">
        <f t="shared" ref="C15:F15" si="3">ROUNDDOWN(C16/C17,2)</f>
        <v>#DIV/0!</v>
      </c>
      <c r="D15" s="8" t="e">
        <f t="shared" si="3"/>
        <v>#DIV/0!</v>
      </c>
      <c r="E15" s="8" t="e">
        <f t="shared" si="3"/>
        <v>#DIV/0!</v>
      </c>
      <c r="F15" s="8" t="e">
        <f t="shared" si="3"/>
        <v>#DIV/0!</v>
      </c>
      <c r="G15" s="8" t="e">
        <f t="shared" ref="G15" si="4">ROUNDDOWN(SUM(C15:F15)/4,2)</f>
        <v>#DIV/0!</v>
      </c>
    </row>
    <row r="16" spans="1:8" x14ac:dyDescent="0.15">
      <c r="A16" s="9"/>
      <c r="B16" s="9" t="s">
        <v>36</v>
      </c>
      <c r="C16" s="13"/>
      <c r="D16" s="13"/>
      <c r="E16" s="13"/>
      <c r="F16" s="13"/>
      <c r="G16" s="13"/>
      <c r="H16" s="1">
        <v>1</v>
      </c>
    </row>
    <row r="17" spans="1:8" x14ac:dyDescent="0.15">
      <c r="A17" s="5"/>
      <c r="B17" s="5" t="s">
        <v>37</v>
      </c>
      <c r="C17" s="14"/>
      <c r="D17" s="14"/>
      <c r="E17" s="14"/>
      <c r="F17" s="14"/>
      <c r="G17" s="14"/>
      <c r="H17" s="1">
        <v>2</v>
      </c>
    </row>
    <row r="18" spans="1:8" x14ac:dyDescent="0.15">
      <c r="A18" s="7" t="s">
        <v>18</v>
      </c>
      <c r="B18" s="3" t="s">
        <v>35</v>
      </c>
      <c r="C18" s="8" t="e">
        <f t="shared" ref="C18:F18" si="5">ROUNDDOWN(C19/C20,2)</f>
        <v>#DIV/0!</v>
      </c>
      <c r="D18" s="8" t="e">
        <f t="shared" si="5"/>
        <v>#DIV/0!</v>
      </c>
      <c r="E18" s="8" t="e">
        <f t="shared" si="5"/>
        <v>#DIV/0!</v>
      </c>
      <c r="F18" s="8" t="e">
        <f t="shared" si="5"/>
        <v>#DIV/0!</v>
      </c>
      <c r="G18" s="8" t="e">
        <f t="shared" ref="G18" si="6">ROUNDDOWN(SUM(C18:F18)/4,2)</f>
        <v>#DIV/0!</v>
      </c>
    </row>
    <row r="19" spans="1:8" x14ac:dyDescent="0.15">
      <c r="A19" s="9"/>
      <c r="B19" s="9" t="s">
        <v>36</v>
      </c>
      <c r="C19" s="13"/>
      <c r="D19" s="13"/>
      <c r="E19" s="13"/>
      <c r="F19" s="13"/>
      <c r="G19" s="13"/>
      <c r="H19" s="1">
        <v>1</v>
      </c>
    </row>
    <row r="20" spans="1:8" x14ac:dyDescent="0.15">
      <c r="A20" s="5"/>
      <c r="B20" s="5" t="s">
        <v>37</v>
      </c>
      <c r="C20" s="14"/>
      <c r="D20" s="14"/>
      <c r="E20" s="14"/>
      <c r="F20" s="14"/>
      <c r="G20" s="14"/>
      <c r="H20" s="1">
        <v>2</v>
      </c>
    </row>
    <row r="21" spans="1:8" x14ac:dyDescent="0.15">
      <c r="A21" s="7" t="s">
        <v>18</v>
      </c>
      <c r="B21" s="3" t="s">
        <v>35</v>
      </c>
      <c r="C21" s="8" t="e">
        <f t="shared" ref="C21:F21" si="7">ROUNDDOWN(C22/C23,2)</f>
        <v>#DIV/0!</v>
      </c>
      <c r="D21" s="8" t="e">
        <f t="shared" si="7"/>
        <v>#DIV/0!</v>
      </c>
      <c r="E21" s="8" t="e">
        <f t="shared" si="7"/>
        <v>#DIV/0!</v>
      </c>
      <c r="F21" s="8" t="e">
        <f t="shared" si="7"/>
        <v>#DIV/0!</v>
      </c>
      <c r="G21" s="8" t="e">
        <f t="shared" ref="G21" si="8">ROUNDDOWN(SUM(C21:F21)/4,2)</f>
        <v>#DIV/0!</v>
      </c>
    </row>
    <row r="22" spans="1:8" x14ac:dyDescent="0.15">
      <c r="A22" s="9"/>
      <c r="B22" s="9" t="s">
        <v>36</v>
      </c>
      <c r="C22" s="13"/>
      <c r="D22" s="13"/>
      <c r="E22" s="13"/>
      <c r="F22" s="13"/>
      <c r="G22" s="13"/>
      <c r="H22" s="1">
        <v>1</v>
      </c>
    </row>
    <row r="23" spans="1:8" x14ac:dyDescent="0.15">
      <c r="A23" s="5"/>
      <c r="B23" s="5" t="s">
        <v>37</v>
      </c>
      <c r="C23" s="14"/>
      <c r="D23" s="14"/>
      <c r="E23" s="14"/>
      <c r="F23" s="14"/>
      <c r="G23" s="14"/>
      <c r="H23" s="1">
        <v>2</v>
      </c>
    </row>
    <row r="24" spans="1:8" x14ac:dyDescent="0.15">
      <c r="A24" s="7" t="s">
        <v>18</v>
      </c>
      <c r="B24" s="3" t="s">
        <v>35</v>
      </c>
      <c r="C24" s="8" t="e">
        <f t="shared" ref="C24:F24" si="9">ROUNDDOWN(C25/C26,2)</f>
        <v>#DIV/0!</v>
      </c>
      <c r="D24" s="8" t="e">
        <f t="shared" si="9"/>
        <v>#DIV/0!</v>
      </c>
      <c r="E24" s="8" t="e">
        <f t="shared" si="9"/>
        <v>#DIV/0!</v>
      </c>
      <c r="F24" s="8" t="e">
        <f t="shared" si="9"/>
        <v>#DIV/0!</v>
      </c>
      <c r="G24" s="8" t="e">
        <f t="shared" ref="G24" si="10">ROUNDDOWN(SUM(C24:F24)/4,2)</f>
        <v>#DIV/0!</v>
      </c>
    </row>
    <row r="25" spans="1:8" x14ac:dyDescent="0.15">
      <c r="A25" s="9"/>
      <c r="B25" s="9" t="s">
        <v>36</v>
      </c>
      <c r="C25" s="13"/>
      <c r="D25" s="13"/>
      <c r="E25" s="13"/>
      <c r="F25" s="13"/>
      <c r="G25" s="13"/>
      <c r="H25" s="1">
        <v>1</v>
      </c>
    </row>
    <row r="26" spans="1:8" x14ac:dyDescent="0.15">
      <c r="A26" s="5"/>
      <c r="B26" s="5" t="s">
        <v>37</v>
      </c>
      <c r="C26" s="14"/>
      <c r="D26" s="14"/>
      <c r="E26" s="14"/>
      <c r="F26" s="14"/>
      <c r="G26" s="14"/>
      <c r="H26" s="1">
        <v>2</v>
      </c>
    </row>
    <row r="27" spans="1:8" x14ac:dyDescent="0.15">
      <c r="A27" s="7" t="s">
        <v>18</v>
      </c>
      <c r="B27" s="3" t="s">
        <v>35</v>
      </c>
      <c r="C27" s="8" t="e">
        <f t="shared" ref="C27:F27" si="11">ROUNDDOWN(C28/C29,2)</f>
        <v>#DIV/0!</v>
      </c>
      <c r="D27" s="8" t="e">
        <f t="shared" si="11"/>
        <v>#DIV/0!</v>
      </c>
      <c r="E27" s="8" t="e">
        <f t="shared" si="11"/>
        <v>#DIV/0!</v>
      </c>
      <c r="F27" s="8" t="e">
        <f t="shared" si="11"/>
        <v>#DIV/0!</v>
      </c>
      <c r="G27" s="8" t="e">
        <f t="shared" ref="G27" si="12">ROUNDDOWN(SUM(C27:F27)/4,2)</f>
        <v>#DIV/0!</v>
      </c>
    </row>
    <row r="28" spans="1:8" x14ac:dyDescent="0.15">
      <c r="A28" s="9"/>
      <c r="B28" s="9" t="s">
        <v>36</v>
      </c>
      <c r="C28" s="13"/>
      <c r="D28" s="13"/>
      <c r="E28" s="13"/>
      <c r="F28" s="13"/>
      <c r="G28" s="13"/>
      <c r="H28" s="1">
        <v>1</v>
      </c>
    </row>
    <row r="29" spans="1:8" x14ac:dyDescent="0.15">
      <c r="A29" s="5"/>
      <c r="B29" s="5" t="s">
        <v>37</v>
      </c>
      <c r="C29" s="14"/>
      <c r="D29" s="14"/>
      <c r="E29" s="14"/>
      <c r="F29" s="14"/>
      <c r="G29" s="14"/>
      <c r="H29" s="1">
        <v>2</v>
      </c>
    </row>
    <row r="30" spans="1:8" x14ac:dyDescent="0.15">
      <c r="A30" s="7" t="s">
        <v>18</v>
      </c>
      <c r="B30" s="3" t="s">
        <v>35</v>
      </c>
      <c r="C30" s="8" t="e">
        <f t="shared" ref="C30:F30" si="13">ROUNDDOWN(C31/C32,2)</f>
        <v>#DIV/0!</v>
      </c>
      <c r="D30" s="8" t="e">
        <f t="shared" si="13"/>
        <v>#DIV/0!</v>
      </c>
      <c r="E30" s="8" t="e">
        <f t="shared" si="13"/>
        <v>#DIV/0!</v>
      </c>
      <c r="F30" s="8" t="e">
        <f t="shared" si="13"/>
        <v>#DIV/0!</v>
      </c>
      <c r="G30" s="8" t="e">
        <f t="shared" ref="G30" si="14">ROUNDDOWN(SUM(C30:F30)/4,2)</f>
        <v>#DIV/0!</v>
      </c>
    </row>
    <row r="31" spans="1:8" x14ac:dyDescent="0.15">
      <c r="A31" s="9"/>
      <c r="B31" s="9" t="s">
        <v>36</v>
      </c>
      <c r="C31" s="13"/>
      <c r="D31" s="13"/>
      <c r="E31" s="13"/>
      <c r="F31" s="13"/>
      <c r="G31" s="13"/>
      <c r="H31" s="1">
        <v>1</v>
      </c>
    </row>
    <row r="32" spans="1:8" x14ac:dyDescent="0.15">
      <c r="A32" s="5"/>
      <c r="B32" s="5" t="s">
        <v>37</v>
      </c>
      <c r="C32" s="14"/>
      <c r="D32" s="14"/>
      <c r="E32" s="14"/>
      <c r="F32" s="14"/>
      <c r="G32" s="14"/>
      <c r="H32" s="1">
        <v>2</v>
      </c>
    </row>
    <row r="33" spans="1:8" x14ac:dyDescent="0.15">
      <c r="A33" s="7" t="s">
        <v>18</v>
      </c>
      <c r="B33" s="3" t="s">
        <v>35</v>
      </c>
      <c r="C33" s="8" t="e">
        <f t="shared" ref="C33:F33" si="15">ROUNDDOWN(C34/C35,2)</f>
        <v>#DIV/0!</v>
      </c>
      <c r="D33" s="8" t="e">
        <f t="shared" si="15"/>
        <v>#DIV/0!</v>
      </c>
      <c r="E33" s="8" t="e">
        <f t="shared" si="15"/>
        <v>#DIV/0!</v>
      </c>
      <c r="F33" s="8" t="e">
        <f t="shared" si="15"/>
        <v>#DIV/0!</v>
      </c>
      <c r="G33" s="8" t="e">
        <f t="shared" ref="G33" si="16">ROUNDDOWN(SUM(C33:F33)/4,2)</f>
        <v>#DIV/0!</v>
      </c>
    </row>
    <row r="34" spans="1:8" x14ac:dyDescent="0.15">
      <c r="A34" s="9"/>
      <c r="B34" s="9" t="s">
        <v>36</v>
      </c>
      <c r="C34" s="13"/>
      <c r="D34" s="13"/>
      <c r="E34" s="13"/>
      <c r="F34" s="13"/>
      <c r="G34" s="13"/>
      <c r="H34" s="1">
        <v>1</v>
      </c>
    </row>
    <row r="35" spans="1:8" x14ac:dyDescent="0.15">
      <c r="A35" s="5"/>
      <c r="B35" s="5" t="s">
        <v>37</v>
      </c>
      <c r="C35" s="14"/>
      <c r="D35" s="14"/>
      <c r="E35" s="14"/>
      <c r="F35" s="14"/>
      <c r="G35" s="14"/>
      <c r="H35" s="1">
        <v>2</v>
      </c>
    </row>
    <row r="36" spans="1:8" x14ac:dyDescent="0.15">
      <c r="A36" s="7" t="s">
        <v>18</v>
      </c>
      <c r="B36" s="3" t="s">
        <v>35</v>
      </c>
      <c r="C36" s="8" t="e">
        <f t="shared" ref="C36:F36" si="17">ROUNDDOWN(C37/C38,2)</f>
        <v>#DIV/0!</v>
      </c>
      <c r="D36" s="8" t="e">
        <f t="shared" si="17"/>
        <v>#DIV/0!</v>
      </c>
      <c r="E36" s="8" t="e">
        <f t="shared" si="17"/>
        <v>#DIV/0!</v>
      </c>
      <c r="F36" s="8" t="e">
        <f t="shared" si="17"/>
        <v>#DIV/0!</v>
      </c>
      <c r="G36" s="8" t="e">
        <f t="shared" ref="G36" si="18">ROUNDDOWN(SUM(C36:F36)/4,2)</f>
        <v>#DIV/0!</v>
      </c>
    </row>
    <row r="37" spans="1:8" x14ac:dyDescent="0.15">
      <c r="A37" s="9"/>
      <c r="B37" s="9" t="s">
        <v>36</v>
      </c>
      <c r="C37" s="13"/>
      <c r="D37" s="13"/>
      <c r="E37" s="13"/>
      <c r="F37" s="13"/>
      <c r="G37" s="13"/>
      <c r="H37" s="1">
        <v>1</v>
      </c>
    </row>
    <row r="38" spans="1:8" x14ac:dyDescent="0.15">
      <c r="A38" s="5"/>
      <c r="B38" s="5" t="s">
        <v>37</v>
      </c>
      <c r="C38" s="14"/>
      <c r="D38" s="14"/>
      <c r="E38" s="14"/>
      <c r="F38" s="14"/>
      <c r="G38" s="14"/>
      <c r="H38" s="1">
        <v>2</v>
      </c>
    </row>
    <row r="39" spans="1:8" x14ac:dyDescent="0.15">
      <c r="A39" s="7" t="s">
        <v>18</v>
      </c>
      <c r="B39" s="3" t="s">
        <v>35</v>
      </c>
      <c r="C39" s="8" t="e">
        <f t="shared" ref="C39:F39" si="19">ROUNDDOWN(C40/C41,2)</f>
        <v>#DIV/0!</v>
      </c>
      <c r="D39" s="8" t="e">
        <f t="shared" si="19"/>
        <v>#DIV/0!</v>
      </c>
      <c r="E39" s="8" t="e">
        <f t="shared" si="19"/>
        <v>#DIV/0!</v>
      </c>
      <c r="F39" s="8" t="e">
        <f t="shared" si="19"/>
        <v>#DIV/0!</v>
      </c>
      <c r="G39" s="8" t="e">
        <f t="shared" ref="G39" si="20">ROUNDDOWN(SUM(C39:F39)/4,2)</f>
        <v>#DIV/0!</v>
      </c>
    </row>
    <row r="40" spans="1:8" x14ac:dyDescent="0.15">
      <c r="A40" s="9"/>
      <c r="B40" s="9" t="s">
        <v>36</v>
      </c>
      <c r="C40" s="13"/>
      <c r="D40" s="13"/>
      <c r="E40" s="13"/>
      <c r="F40" s="13"/>
      <c r="G40" s="13"/>
      <c r="H40" s="1">
        <v>1</v>
      </c>
    </row>
    <row r="41" spans="1:8" x14ac:dyDescent="0.15">
      <c r="A41" s="5"/>
      <c r="B41" s="5" t="s">
        <v>37</v>
      </c>
      <c r="C41" s="14"/>
      <c r="D41" s="14"/>
      <c r="E41" s="14"/>
      <c r="F41" s="14"/>
      <c r="G41" s="14"/>
      <c r="H41" s="1">
        <v>2</v>
      </c>
    </row>
    <row r="42" spans="1:8" x14ac:dyDescent="0.15">
      <c r="A42" s="7" t="s">
        <v>18</v>
      </c>
      <c r="B42" s="3" t="s">
        <v>35</v>
      </c>
      <c r="C42" s="8" t="e">
        <f t="shared" ref="C42:F42" si="21">ROUNDDOWN(C43/C44,2)</f>
        <v>#DIV/0!</v>
      </c>
      <c r="D42" s="8" t="e">
        <f t="shared" si="21"/>
        <v>#DIV/0!</v>
      </c>
      <c r="E42" s="8" t="e">
        <f t="shared" si="21"/>
        <v>#DIV/0!</v>
      </c>
      <c r="F42" s="8" t="e">
        <f t="shared" si="21"/>
        <v>#DIV/0!</v>
      </c>
      <c r="G42" s="8" t="e">
        <f t="shared" ref="G42" si="22">ROUNDDOWN(SUM(C42:F42)/4,2)</f>
        <v>#DIV/0!</v>
      </c>
    </row>
    <row r="43" spans="1:8" x14ac:dyDescent="0.15">
      <c r="A43" s="9"/>
      <c r="B43" s="9" t="s">
        <v>36</v>
      </c>
      <c r="C43" s="13"/>
      <c r="D43" s="13"/>
      <c r="E43" s="13"/>
      <c r="F43" s="13"/>
      <c r="G43" s="13"/>
      <c r="H43" s="1">
        <v>1</v>
      </c>
    </row>
    <row r="44" spans="1:8" x14ac:dyDescent="0.15">
      <c r="A44" s="5"/>
      <c r="B44" s="5" t="s">
        <v>37</v>
      </c>
      <c r="C44" s="14"/>
      <c r="D44" s="14"/>
      <c r="E44" s="14"/>
      <c r="F44" s="14"/>
      <c r="G44" s="14"/>
      <c r="H44" s="1">
        <v>2</v>
      </c>
    </row>
    <row r="45" spans="1:8" x14ac:dyDescent="0.15">
      <c r="A45" s="7" t="s">
        <v>18</v>
      </c>
      <c r="B45" s="3" t="s">
        <v>35</v>
      </c>
      <c r="C45" s="8" t="e">
        <f t="shared" ref="C45:F45" si="23">ROUNDDOWN(C46/C47,2)</f>
        <v>#DIV/0!</v>
      </c>
      <c r="D45" s="8" t="e">
        <f t="shared" si="23"/>
        <v>#DIV/0!</v>
      </c>
      <c r="E45" s="8" t="e">
        <f t="shared" si="23"/>
        <v>#DIV/0!</v>
      </c>
      <c r="F45" s="8" t="e">
        <f t="shared" si="23"/>
        <v>#DIV/0!</v>
      </c>
      <c r="G45" s="8" t="e">
        <f t="shared" ref="G45" si="24">ROUNDDOWN(SUM(C45:F45)/4,2)</f>
        <v>#DIV/0!</v>
      </c>
    </row>
    <row r="46" spans="1:8" x14ac:dyDescent="0.15">
      <c r="A46" s="9"/>
      <c r="B46" s="9" t="s">
        <v>36</v>
      </c>
      <c r="C46" s="13"/>
      <c r="D46" s="13"/>
      <c r="E46" s="13"/>
      <c r="F46" s="13"/>
      <c r="G46" s="13"/>
      <c r="H46" s="1">
        <v>1</v>
      </c>
    </row>
    <row r="47" spans="1:8" x14ac:dyDescent="0.15">
      <c r="A47" s="5"/>
      <c r="B47" s="5" t="s">
        <v>37</v>
      </c>
      <c r="C47" s="14"/>
      <c r="D47" s="14"/>
      <c r="E47" s="14"/>
      <c r="F47" s="14"/>
      <c r="G47" s="14"/>
      <c r="H47" s="1">
        <v>2</v>
      </c>
    </row>
    <row r="48" spans="1:8" x14ac:dyDescent="0.15">
      <c r="A48" s="7" t="s">
        <v>18</v>
      </c>
      <c r="B48" s="3" t="s">
        <v>35</v>
      </c>
      <c r="C48" s="8" t="e">
        <f t="shared" ref="C48:F48" si="25">ROUNDDOWN(C49/C50,2)</f>
        <v>#DIV/0!</v>
      </c>
      <c r="D48" s="8" t="e">
        <f t="shared" si="25"/>
        <v>#DIV/0!</v>
      </c>
      <c r="E48" s="8" t="e">
        <f t="shared" si="25"/>
        <v>#DIV/0!</v>
      </c>
      <c r="F48" s="8" t="e">
        <f t="shared" si="25"/>
        <v>#DIV/0!</v>
      </c>
      <c r="G48" s="8" t="e">
        <f t="shared" ref="G48" si="26">ROUNDDOWN(SUM(C48:F48)/4,2)</f>
        <v>#DIV/0!</v>
      </c>
    </row>
    <row r="49" spans="1:8" x14ac:dyDescent="0.15">
      <c r="A49" s="9"/>
      <c r="B49" s="9" t="s">
        <v>36</v>
      </c>
      <c r="C49" s="13"/>
      <c r="D49" s="13"/>
      <c r="E49" s="13"/>
      <c r="F49" s="13"/>
      <c r="G49" s="13"/>
      <c r="H49" s="1">
        <v>1</v>
      </c>
    </row>
    <row r="50" spans="1:8" x14ac:dyDescent="0.15">
      <c r="A50" s="5"/>
      <c r="B50" s="5" t="s">
        <v>37</v>
      </c>
      <c r="C50" s="14"/>
      <c r="D50" s="14"/>
      <c r="E50" s="14"/>
      <c r="F50" s="14"/>
      <c r="G50" s="14"/>
      <c r="H50" s="1">
        <v>2</v>
      </c>
    </row>
    <row r="51" spans="1:8" x14ac:dyDescent="0.15">
      <c r="A51" s="7" t="s">
        <v>18</v>
      </c>
      <c r="B51" s="3" t="s">
        <v>35</v>
      </c>
      <c r="C51" s="8" t="e">
        <f t="shared" ref="C51:F51" si="27">ROUNDDOWN(C52/C53,2)</f>
        <v>#DIV/0!</v>
      </c>
      <c r="D51" s="8" t="e">
        <f t="shared" si="27"/>
        <v>#DIV/0!</v>
      </c>
      <c r="E51" s="8" t="e">
        <f t="shared" si="27"/>
        <v>#DIV/0!</v>
      </c>
      <c r="F51" s="8" t="e">
        <f t="shared" si="27"/>
        <v>#DIV/0!</v>
      </c>
      <c r="G51" s="8" t="e">
        <f t="shared" ref="G51" si="28">ROUNDDOWN(SUM(C51:F51)/4,2)</f>
        <v>#DIV/0!</v>
      </c>
    </row>
    <row r="52" spans="1:8" x14ac:dyDescent="0.15">
      <c r="A52" s="9"/>
      <c r="B52" s="9" t="s">
        <v>36</v>
      </c>
      <c r="C52" s="13"/>
      <c r="D52" s="13"/>
      <c r="E52" s="13"/>
      <c r="F52" s="13"/>
      <c r="G52" s="13"/>
      <c r="H52" s="1">
        <v>1</v>
      </c>
    </row>
    <row r="53" spans="1:8" x14ac:dyDescent="0.15">
      <c r="A53" s="5"/>
      <c r="B53" s="5" t="s">
        <v>37</v>
      </c>
      <c r="C53" s="14"/>
      <c r="D53" s="14"/>
      <c r="E53" s="14"/>
      <c r="F53" s="14"/>
      <c r="G53" s="14"/>
      <c r="H53" s="1">
        <v>2</v>
      </c>
    </row>
    <row r="54" spans="1:8" x14ac:dyDescent="0.15">
      <c r="A54" s="38" t="s">
        <v>25</v>
      </c>
      <c r="B54" s="10" t="s">
        <v>35</v>
      </c>
      <c r="C54" s="8" t="e">
        <f>ROUNDDOWN(C55/C56,2)</f>
        <v>#DIV/0!</v>
      </c>
      <c r="D54" s="8" t="e">
        <f t="shared" ref="D54:F54" si="29">ROUNDDOWN(D55/D56,2)</f>
        <v>#DIV/0!</v>
      </c>
      <c r="E54" s="8" t="e">
        <f t="shared" si="29"/>
        <v>#DIV/0!</v>
      </c>
      <c r="F54" s="8" t="e">
        <f t="shared" si="29"/>
        <v>#DIV/0!</v>
      </c>
      <c r="G54" s="8" t="e">
        <f>ROUNDDOWN(SUM(C54:F54)/4,2)</f>
        <v>#DIV/0!</v>
      </c>
    </row>
    <row r="55" spans="1:8" x14ac:dyDescent="0.15">
      <c r="A55" s="39"/>
      <c r="B55" s="11" t="s">
        <v>36</v>
      </c>
      <c r="C55" s="22">
        <f>SUMIF($H$9:$H$53,$H55,C9:C53)</f>
        <v>0</v>
      </c>
      <c r="D55" s="22">
        <f>SUMIF($H$9:$H$53,$H55,D9:D53)</f>
        <v>0</v>
      </c>
      <c r="E55" s="22">
        <f>SUMIF($H$9:$H$53,$H55,E9:E53)</f>
        <v>0</v>
      </c>
      <c r="F55" s="22">
        <f>SUMIF($H$9:$H$53,$H55,F9:F53)</f>
        <v>0</v>
      </c>
      <c r="G55" s="22">
        <f>SUMIF($H$9:$H$53,$H55,G9:G53)</f>
        <v>0</v>
      </c>
      <c r="H55" s="1">
        <v>1</v>
      </c>
    </row>
    <row r="56" spans="1:8" x14ac:dyDescent="0.15">
      <c r="A56" s="40"/>
      <c r="B56" s="12" t="s">
        <v>37</v>
      </c>
      <c r="C56" s="24">
        <f>SUMIF($H$9:$H$53,$H56,C9:C53)</f>
        <v>0</v>
      </c>
      <c r="D56" s="24">
        <f>SUMIF($H$9:$H$53,$H56,D9:D53)</f>
        <v>0</v>
      </c>
      <c r="E56" s="24">
        <f>SUMIF($H$9:$H$53,$H56,E9:E53)</f>
        <v>0</v>
      </c>
      <c r="F56" s="24">
        <f>SUMIF($H$9:$H$53,$H56,F9:F53)</f>
        <v>0</v>
      </c>
      <c r="G56" s="24">
        <f>SUMIF($H$9:$H$53,$H56,G9:G53)</f>
        <v>0</v>
      </c>
      <c r="H56" s="1">
        <v>2</v>
      </c>
    </row>
    <row r="58" spans="1:8" x14ac:dyDescent="0.15">
      <c r="A58" s="1" t="s">
        <v>26</v>
      </c>
    </row>
    <row r="59" spans="1:8" x14ac:dyDescent="0.15">
      <c r="A59" s="1" t="s">
        <v>38</v>
      </c>
    </row>
    <row r="60" spans="1:8" ht="39.75" customHeight="1" x14ac:dyDescent="0.15">
      <c r="A60" s="41" t="s">
        <v>39</v>
      </c>
      <c r="B60" s="41"/>
      <c r="C60" s="41"/>
      <c r="D60" s="41"/>
      <c r="E60" s="41"/>
      <c r="F60" s="41"/>
    </row>
    <row r="61" spans="1:8" x14ac:dyDescent="0.15">
      <c r="A61" s="1" t="s">
        <v>29</v>
      </c>
    </row>
    <row r="62" spans="1:8" x14ac:dyDescent="0.15">
      <c r="A62" s="1" t="s">
        <v>40</v>
      </c>
    </row>
    <row r="63" spans="1:8" x14ac:dyDescent="0.15">
      <c r="A63" s="1" t="s">
        <v>41</v>
      </c>
    </row>
  </sheetData>
  <mergeCells count="7">
    <mergeCell ref="G7:G8"/>
    <mergeCell ref="A54:A56"/>
    <mergeCell ref="A60:F60"/>
    <mergeCell ref="A4:B4"/>
    <mergeCell ref="C4:D4"/>
    <mergeCell ref="C5:D5"/>
    <mergeCell ref="C7:F7"/>
  </mergeCells>
  <phoneticPr fontId="1"/>
  <printOptions horizontalCentered="1"/>
  <pageMargins left="0.51181102362204722" right="0.51181102362204722" top="0.74803149606299213" bottom="0.74803149606299213" header="0.31496062992125984" footer="0.31496062992125984"/>
  <pageSetup paperSize="9" scale="79" fitToHeight="0" orientation="portrait" r:id="rId1"/>
  <headerFooter>
    <oddFooter>&amp;R&amp;9（機関名：○○大学　プログラム名称：○○○○○○）</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522D7-4121-4E3E-AB1B-7C66B70667C9}">
  <dimension ref="B11:F27"/>
  <sheetViews>
    <sheetView tabSelected="1" topLeftCell="A10" zoomScaleNormal="100" workbookViewId="0">
      <selection activeCell="B26" sqref="B26:F26"/>
    </sheetView>
  </sheetViews>
  <sheetFormatPr defaultRowHeight="13.5" x14ac:dyDescent="0.15"/>
  <cols>
    <col min="2" max="6" width="13.5" customWidth="1"/>
  </cols>
  <sheetData>
    <row r="11" spans="2:6" ht="14.25" thickBot="1" x14ac:dyDescent="0.2"/>
    <row r="12" spans="2:6" ht="22.15" customHeight="1" thickBot="1" x14ac:dyDescent="0.2">
      <c r="B12" s="25" t="s">
        <v>42</v>
      </c>
      <c r="C12" s="52" t="s">
        <v>43</v>
      </c>
      <c r="D12" s="53"/>
      <c r="E12" s="53"/>
      <c r="F12" s="54"/>
    </row>
    <row r="13" spans="2:6" ht="22.15" customHeight="1" x14ac:dyDescent="0.15">
      <c r="B13" s="26" t="s">
        <v>44</v>
      </c>
      <c r="C13" s="55" t="s">
        <v>46</v>
      </c>
      <c r="D13" s="56"/>
      <c r="E13" s="57"/>
      <c r="F13" s="27" t="s">
        <v>47</v>
      </c>
    </row>
    <row r="14" spans="2:6" ht="22.15" customHeight="1" thickBot="1" x14ac:dyDescent="0.2">
      <c r="B14" s="28" t="s">
        <v>45</v>
      </c>
      <c r="C14" s="58"/>
      <c r="D14" s="59"/>
      <c r="E14" s="60"/>
      <c r="F14" s="27" t="s">
        <v>48</v>
      </c>
    </row>
    <row r="15" spans="2:6" ht="22.15" customHeight="1" x14ac:dyDescent="0.15">
      <c r="B15" s="26" t="s">
        <v>49</v>
      </c>
      <c r="C15" s="27" t="s">
        <v>51</v>
      </c>
      <c r="D15" s="27" t="s">
        <v>67</v>
      </c>
      <c r="E15" s="27" t="s">
        <v>54</v>
      </c>
      <c r="F15" s="29"/>
    </row>
    <row r="16" spans="2:6" ht="22.15" customHeight="1" thickBot="1" x14ac:dyDescent="0.2">
      <c r="B16" s="30" t="s">
        <v>50</v>
      </c>
      <c r="C16" s="31" t="s">
        <v>52</v>
      </c>
      <c r="D16" s="31" t="s">
        <v>53</v>
      </c>
      <c r="E16" s="31" t="s">
        <v>48</v>
      </c>
      <c r="F16" s="32"/>
    </row>
    <row r="17" spans="2:6" ht="22.15" customHeight="1" thickTop="1" x14ac:dyDescent="0.15">
      <c r="B17" s="26" t="s">
        <v>64</v>
      </c>
      <c r="C17" s="27" t="s">
        <v>57</v>
      </c>
      <c r="D17" s="27" t="s">
        <v>58</v>
      </c>
      <c r="E17" s="27" t="s">
        <v>59</v>
      </c>
      <c r="F17" s="27" t="s">
        <v>59</v>
      </c>
    </row>
    <row r="18" spans="2:6" ht="22.15" customHeight="1" x14ac:dyDescent="0.15">
      <c r="B18" s="26" t="s">
        <v>65</v>
      </c>
      <c r="C18" s="27" t="s">
        <v>48</v>
      </c>
      <c r="D18" s="27" t="s">
        <v>48</v>
      </c>
      <c r="E18" s="27" t="s">
        <v>48</v>
      </c>
      <c r="F18" s="27" t="s">
        <v>48</v>
      </c>
    </row>
    <row r="19" spans="2:6" ht="22.15" customHeight="1" x14ac:dyDescent="0.15">
      <c r="B19" s="26" t="s">
        <v>55</v>
      </c>
      <c r="C19" s="29"/>
      <c r="D19" s="29"/>
      <c r="E19" s="29"/>
      <c r="F19" s="29"/>
    </row>
    <row r="20" spans="2:6" ht="22.15" customHeight="1" thickBot="1" x14ac:dyDescent="0.2">
      <c r="B20" s="28" t="s">
        <v>56</v>
      </c>
      <c r="C20" s="33"/>
      <c r="D20" s="33"/>
      <c r="E20" s="33"/>
      <c r="F20" s="33"/>
    </row>
    <row r="21" spans="2:6" ht="22.15" customHeight="1" x14ac:dyDescent="0.15">
      <c r="B21" s="26" t="s">
        <v>66</v>
      </c>
      <c r="C21" s="27" t="s">
        <v>61</v>
      </c>
      <c r="D21" s="27" t="s">
        <v>62</v>
      </c>
      <c r="E21" s="27" t="s">
        <v>57</v>
      </c>
      <c r="F21" s="27" t="s">
        <v>57</v>
      </c>
    </row>
    <row r="22" spans="2:6" ht="22.15" customHeight="1" x14ac:dyDescent="0.15">
      <c r="B22" s="26" t="s">
        <v>60</v>
      </c>
      <c r="C22" s="27" t="s">
        <v>48</v>
      </c>
      <c r="D22" s="27" t="s">
        <v>48</v>
      </c>
      <c r="E22" s="27" t="s">
        <v>63</v>
      </c>
      <c r="F22" s="27" t="s">
        <v>48</v>
      </c>
    </row>
    <row r="23" spans="2:6" ht="22.15" customHeight="1" thickBot="1" x14ac:dyDescent="0.2">
      <c r="B23" s="28" t="s">
        <v>56</v>
      </c>
      <c r="C23" s="33"/>
      <c r="D23" s="33"/>
      <c r="E23" s="33"/>
      <c r="F23" s="33"/>
    </row>
    <row r="25" spans="2:6" ht="41.45" customHeight="1" x14ac:dyDescent="0.15">
      <c r="B25" s="61" t="s">
        <v>69</v>
      </c>
      <c r="C25" s="61"/>
      <c r="D25" s="61"/>
      <c r="E25" s="61"/>
      <c r="F25" s="61"/>
    </row>
    <row r="26" spans="2:6" ht="96" customHeight="1" x14ac:dyDescent="0.15">
      <c r="B26" s="61" t="s">
        <v>70</v>
      </c>
      <c r="C26" s="61"/>
      <c r="D26" s="61"/>
      <c r="E26" s="61"/>
      <c r="F26" s="61"/>
    </row>
    <row r="27" spans="2:6" x14ac:dyDescent="0.15">
      <c r="B27" s="35" t="s">
        <v>68</v>
      </c>
      <c r="C27" s="34"/>
      <c r="D27" s="34"/>
      <c r="E27" s="34"/>
      <c r="F27" s="34"/>
    </row>
  </sheetData>
  <mergeCells count="4">
    <mergeCell ref="C12:F12"/>
    <mergeCell ref="C13:E14"/>
    <mergeCell ref="B25:F25"/>
    <mergeCell ref="B26:F26"/>
  </mergeCells>
  <phoneticPr fontId="1"/>
  <pageMargins left="0.7" right="0.7" top="0.75" bottom="0.75" header="0.3" footer="0.3"/>
  <pageSetup paperSize="9" orientation="portrait" r:id="rId1"/>
  <headerFooter>
    <oddHeader>&amp;L【機密性○（取扱制限）】</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ｒ入力シート（○○大学）</vt:lpstr>
      <vt:lpstr>入力シート（○○大学）</vt:lpstr>
      <vt:lpstr>（必ずご確認ください）入学定員超過率基準</vt:lpstr>
      <vt:lpstr>'（必ずご確認ください）入学定員超過率基準'!_Hlk534817488</vt:lpstr>
      <vt:lpstr>'ｒ入力シート（○○大学）'!Print_Area</vt:lpstr>
      <vt:lpstr>'入力シート（○○大学）'!Print_Area</vt:lpstr>
      <vt:lpstr>'ｒ入力シート（○○大学）'!Print_Titles</vt:lpstr>
      <vt:lpstr>'入力シート（○○大学）'!Print_Titles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dc:creator>
  <cp:keywords/>
  <dc:description/>
  <cp:lastModifiedBy>独立行政法人　日本学術振興会</cp:lastModifiedBy>
  <cp:revision/>
  <dcterms:created xsi:type="dcterms:W3CDTF">2011-06-14T05:32:50Z</dcterms:created>
  <dcterms:modified xsi:type="dcterms:W3CDTF">2023-04-26T03:03:26Z</dcterms:modified>
  <cp:category/>
  <cp:contentStatus/>
</cp:coreProperties>
</file>