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240大学連携課限定\△大学の国際化によるソーシャルインパクト創出支援事業\R6年度\99_雑件\HP更新\20240612_JSPS_WEB-2059 ＜大学連携課＞新規（SI公募関係）\0617\_\data\kobo\R6\"/>
    </mc:Choice>
  </mc:AlternateContent>
  <xr:revisionPtr revIDLastSave="0" documentId="13_ncr:1_{711A2BA5-2E9C-4BA8-99DF-BB7C6D8C30A4}" xr6:coauthVersionLast="47" xr6:coauthVersionMax="47" xr10:uidLastSave="{00000000-0000-0000-0000-000000000000}"/>
  <bookViews>
    <workbookView xWindow="-120" yWindow="-120" windowWidth="29040" windowHeight="15840" tabRatio="842" xr2:uid="{00000000-000D-0000-FFFF-FFFF00000000}"/>
  </bookViews>
  <sheets>
    <sheet name="審査項目⑨ 成果目標の設定 1)～6)、8) 【合計】" sheetId="29" r:id="rId1"/>
    <sheet name="審査項目⑨ 成果目標の設定 1)～6)、8) 【代表校】" sheetId="26" r:id="rId2"/>
    <sheet name="審査項目⑨ 成果目標の設定 1)～6)、8) 【連携校１】" sheetId="22" r:id="rId3"/>
    <sheet name="審査項目⑨ 成果目標の設定 1)～6)、8) 【連携校２】" sheetId="27" r:id="rId4"/>
    <sheet name="審査項目⑨ 成果目標の設定 1)～6)、8) 【連携校３】" sheetId="28" r:id="rId5"/>
    <sheet name="審査項目⑨ 成果目標の設定 1)～6)、8) 【連携校４】" sheetId="37" r:id="rId6"/>
    <sheet name="審査項目⑨ 成果目標の設定 7【代表校】 " sheetId="23" r:id="rId7"/>
    <sheet name="審査項目⑩ プログラム計画の適切性（正課科目）" sheetId="24" r:id="rId8"/>
    <sheet name="審査項目⑩ プログラム計画の適切性 (正課外科目)" sheetId="25" r:id="rId9"/>
    <sheet name="審査項目⑫ 各経費の明細" sheetId="1" r:id="rId10"/>
    <sheet name="様式８.相手大学等の概要" sheetId="4" state="hidden" r:id="rId11"/>
    <sheet name="様式９.実績・参考データ" sheetId="3" state="hidden" r:id="rId12"/>
  </sheets>
  <definedNames>
    <definedName name="_xlnm.Print_Area" localSheetId="0">'審査項目⑨ 成果目標の設定 1)～6)、8) 【合計】'!$A$1:$G$109</definedName>
    <definedName name="_xlnm.Print_Area" localSheetId="1">'審査項目⑨ 成果目標の設定 1)～6)、8) 【代表校】'!$A$1:$G$109</definedName>
    <definedName name="_xlnm.Print_Area" localSheetId="2">'審査項目⑨ 成果目標の設定 1)～6)、8) 【連携校１】'!$A$1:$G$109</definedName>
    <definedName name="_xlnm.Print_Area" localSheetId="3">'審査項目⑨ 成果目標の設定 1)～6)、8) 【連携校２】'!$A$1:$G$109</definedName>
    <definedName name="_xlnm.Print_Area" localSheetId="4">'審査項目⑨ 成果目標の設定 1)～6)、8) 【連携校３】'!$A$1:$G$109</definedName>
    <definedName name="_xlnm.Print_Area" localSheetId="5">'審査項目⑨ 成果目標の設定 1)～6)、8) 【連携校４】'!$A$1:$G$109</definedName>
    <definedName name="_xlnm.Print_Area" localSheetId="6">'審査項目⑨ 成果目標の設定 7【代表校】 '!$A$1:$E$49</definedName>
    <definedName name="_xlnm.Print_Area" localSheetId="9">'審査項目⑫ 各経費の明細'!$A$1:$J$340</definedName>
    <definedName name="_xlnm.Print_Area" localSheetId="10">'様式８.相手大学等の概要'!$A$1:$L$38</definedName>
    <definedName name="_xlnm.Print_Area" localSheetId="11">'様式９.実績・参考データ'!$A$1:$S$234</definedName>
    <definedName name="_xlnm.Print_Titles" localSheetId="6">'審査項目⑨ 成果目標の設定 7【代表校】 '!$36:$37</definedName>
    <definedName name="Z_3FC3C33A_FAF6_42DB_A398_7F6AC9487482_.wvu.PrintArea" localSheetId="9" hidden="1">'審査項目⑫ 各経費の明細'!$B$2:$H$113</definedName>
    <definedName name="Z_40887613_25F9_48AF_AEA8_68ABA7118230_.wvu.PrintArea" localSheetId="9" hidden="1">'審査項目⑫ 各経費の明細'!$B$2:$I$284</definedName>
    <definedName name="Z_40887613_25F9_48AF_AEA8_68ABA7118230_.wvu.PrintArea" localSheetId="10" hidden="1">'様式８.相手大学等の概要'!$B$2:$K$38</definedName>
    <definedName name="Z_40887613_25F9_48AF_AEA8_68ABA7118230_.wvu.PrintArea" localSheetId="11" hidden="1">'様式９.実績・参考データ'!$B$3:$Q$234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5" i="37" l="1"/>
  <c r="B92" i="37"/>
  <c r="B72" i="37"/>
  <c r="B54" i="37"/>
  <c r="B44" i="37"/>
  <c r="B28" i="37"/>
  <c r="B4" i="37"/>
  <c r="B105" i="28"/>
  <c r="B92" i="28"/>
  <c r="B72" i="28"/>
  <c r="B54" i="28"/>
  <c r="B44" i="28"/>
  <c r="B28" i="28"/>
  <c r="B4" i="28"/>
  <c r="B105" i="27"/>
  <c r="B92" i="27"/>
  <c r="B72" i="27"/>
  <c r="B54" i="27"/>
  <c r="B44" i="27"/>
  <c r="B28" i="27"/>
  <c r="B4" i="27"/>
  <c r="B105" i="22"/>
  <c r="B92" i="22"/>
  <c r="B72" i="22"/>
  <c r="B54" i="22"/>
  <c r="B44" i="22"/>
  <c r="B28" i="22"/>
  <c r="B4" i="22"/>
  <c r="B105" i="26"/>
  <c r="B92" i="26"/>
  <c r="B72" i="26"/>
  <c r="B54" i="26"/>
  <c r="B44" i="26"/>
  <c r="B28" i="26"/>
  <c r="B4" i="26"/>
  <c r="C9" i="29" l="1"/>
  <c r="C10" i="29"/>
  <c r="C11" i="29"/>
  <c r="C13" i="29"/>
  <c r="C15" i="29"/>
  <c r="C17" i="29"/>
  <c r="C18" i="29"/>
  <c r="C19" i="29"/>
  <c r="C21" i="29"/>
  <c r="C22" i="29"/>
  <c r="C23" i="29"/>
  <c r="D18" i="29"/>
  <c r="E18" i="29"/>
  <c r="D19" i="29"/>
  <c r="E19" i="29"/>
  <c r="D17" i="29"/>
  <c r="E17" i="29"/>
  <c r="D10" i="29"/>
  <c r="E10" i="29"/>
  <c r="D11" i="29"/>
  <c r="E11" i="29"/>
  <c r="D9" i="29"/>
  <c r="E9" i="29"/>
  <c r="C13" i="22"/>
  <c r="B105" i="29"/>
  <c r="B92" i="29"/>
  <c r="B72" i="29"/>
  <c r="B54" i="29"/>
  <c r="B28" i="29"/>
  <c r="B44" i="29"/>
  <c r="B4" i="29"/>
  <c r="E98" i="29" l="1"/>
  <c r="D98" i="29"/>
  <c r="C98" i="29"/>
  <c r="E6" i="29"/>
  <c r="D6" i="29"/>
  <c r="C6" i="29"/>
  <c r="C108" i="29"/>
  <c r="D108" i="29"/>
  <c r="E108" i="29"/>
  <c r="D107" i="29"/>
  <c r="E107" i="29"/>
  <c r="C107" i="29"/>
  <c r="D99" i="29"/>
  <c r="E99" i="29"/>
  <c r="C99" i="29"/>
  <c r="C97" i="29"/>
  <c r="D97" i="29"/>
  <c r="E97" i="29"/>
  <c r="D96" i="29"/>
  <c r="E96" i="29"/>
  <c r="E94" i="29" s="1"/>
  <c r="C96" i="29"/>
  <c r="C84" i="29"/>
  <c r="D84" i="29"/>
  <c r="E84" i="29"/>
  <c r="D83" i="29"/>
  <c r="E83" i="29"/>
  <c r="E81" i="29" s="1"/>
  <c r="C83" i="29"/>
  <c r="D75" i="29"/>
  <c r="E75" i="29"/>
  <c r="C75" i="29"/>
  <c r="C62" i="29"/>
  <c r="D62" i="29"/>
  <c r="E62" i="29"/>
  <c r="C63" i="29"/>
  <c r="D63" i="29"/>
  <c r="E63" i="29"/>
  <c r="D61" i="29"/>
  <c r="E61" i="29"/>
  <c r="E59" i="29" s="1"/>
  <c r="C61" i="29"/>
  <c r="D58" i="29"/>
  <c r="E58" i="29"/>
  <c r="C58" i="29"/>
  <c r="C47" i="29"/>
  <c r="D47" i="29"/>
  <c r="E47" i="29"/>
  <c r="C48" i="29"/>
  <c r="D48" i="29"/>
  <c r="E48" i="29"/>
  <c r="D46" i="29"/>
  <c r="E46" i="29"/>
  <c r="C46" i="29"/>
  <c r="C38" i="29"/>
  <c r="D38" i="29"/>
  <c r="E38" i="29"/>
  <c r="D37" i="29"/>
  <c r="E37" i="29"/>
  <c r="C37" i="29"/>
  <c r="C31" i="29"/>
  <c r="D31" i="29"/>
  <c r="E31" i="29"/>
  <c r="D30" i="29"/>
  <c r="E30" i="29"/>
  <c r="C30" i="29"/>
  <c r="D23" i="29"/>
  <c r="E23" i="29"/>
  <c r="D22" i="29"/>
  <c r="E22" i="29"/>
  <c r="E57" i="29" s="1"/>
  <c r="D15" i="29"/>
  <c r="E15" i="29"/>
  <c r="D14" i="29"/>
  <c r="E14" i="29"/>
  <c r="C14" i="29"/>
  <c r="D7" i="29"/>
  <c r="E7" i="29"/>
  <c r="C7" i="29"/>
  <c r="E100" i="37"/>
  <c r="D100" i="37"/>
  <c r="C100" i="37"/>
  <c r="I95" i="37"/>
  <c r="E94" i="37"/>
  <c r="D94" i="37"/>
  <c r="C94" i="37"/>
  <c r="E81" i="37"/>
  <c r="D81" i="37"/>
  <c r="D85" i="37" s="1"/>
  <c r="C81" i="37"/>
  <c r="C85" i="37" s="1"/>
  <c r="E59" i="37"/>
  <c r="D59" i="37"/>
  <c r="C59" i="37"/>
  <c r="I58" i="37"/>
  <c r="F58" i="37"/>
  <c r="E57" i="37"/>
  <c r="E64" i="37" s="1"/>
  <c r="J58" i="37" s="1"/>
  <c r="D57" i="37"/>
  <c r="D64" i="37" s="1"/>
  <c r="C57" i="37"/>
  <c r="C64" i="37" s="1"/>
  <c r="E32" i="37"/>
  <c r="D32" i="37"/>
  <c r="C32" i="37"/>
  <c r="E21" i="37"/>
  <c r="D21" i="37"/>
  <c r="C21" i="37"/>
  <c r="E13" i="37"/>
  <c r="D13" i="37"/>
  <c r="C13" i="37"/>
  <c r="D100" i="29"/>
  <c r="D57" i="29"/>
  <c r="C57" i="29"/>
  <c r="D32" i="29"/>
  <c r="D21" i="29"/>
  <c r="E100" i="28"/>
  <c r="D100" i="28"/>
  <c r="C100" i="28"/>
  <c r="I95" i="28"/>
  <c r="E94" i="28"/>
  <c r="D94" i="28"/>
  <c r="C94" i="28"/>
  <c r="E81" i="28"/>
  <c r="D81" i="28"/>
  <c r="D85" i="28" s="1"/>
  <c r="C81" i="28"/>
  <c r="C85" i="28" s="1"/>
  <c r="E59" i="28"/>
  <c r="D59" i="28"/>
  <c r="C59" i="28"/>
  <c r="F58" i="28"/>
  <c r="I58" i="28" s="1"/>
  <c r="E57" i="28"/>
  <c r="E64" i="28" s="1"/>
  <c r="J58" i="28" s="1"/>
  <c r="D57" i="28"/>
  <c r="D64" i="28" s="1"/>
  <c r="C57" i="28"/>
  <c r="C64" i="28" s="1"/>
  <c r="E32" i="28"/>
  <c r="D32" i="28"/>
  <c r="C32" i="28"/>
  <c r="E21" i="28"/>
  <c r="D21" i="28"/>
  <c r="C21" i="28"/>
  <c r="E13" i="28"/>
  <c r="D13" i="28"/>
  <c r="C13" i="28"/>
  <c r="E100" i="27"/>
  <c r="D100" i="27"/>
  <c r="C100" i="27"/>
  <c r="I95" i="27"/>
  <c r="E94" i="27"/>
  <c r="D94" i="27"/>
  <c r="C94" i="27"/>
  <c r="E81" i="27"/>
  <c r="D81" i="27"/>
  <c r="D85" i="27" s="1"/>
  <c r="C81" i="27"/>
  <c r="C85" i="27" s="1"/>
  <c r="E59" i="27"/>
  <c r="D59" i="27"/>
  <c r="C59" i="27"/>
  <c r="I58" i="27"/>
  <c r="F58" i="27"/>
  <c r="E57" i="27"/>
  <c r="E64" i="27" s="1"/>
  <c r="J58" i="27" s="1"/>
  <c r="D57" i="27"/>
  <c r="D64" i="27" s="1"/>
  <c r="C57" i="27"/>
  <c r="C64" i="27" s="1"/>
  <c r="E32" i="27"/>
  <c r="D32" i="27"/>
  <c r="C32" i="27"/>
  <c r="E21" i="27"/>
  <c r="D21" i="27"/>
  <c r="C21" i="27"/>
  <c r="E13" i="27"/>
  <c r="D13" i="27"/>
  <c r="C13" i="27"/>
  <c r="E100" i="26"/>
  <c r="I95" i="26" s="1"/>
  <c r="D100" i="26"/>
  <c r="C100" i="26"/>
  <c r="E94" i="26"/>
  <c r="D94" i="26"/>
  <c r="C94" i="26"/>
  <c r="E81" i="26"/>
  <c r="E85" i="26" s="1"/>
  <c r="J81" i="26" s="1"/>
  <c r="D81" i="26"/>
  <c r="D85" i="26" s="1"/>
  <c r="C81" i="26"/>
  <c r="C85" i="26" s="1"/>
  <c r="E59" i="26"/>
  <c r="D59" i="26"/>
  <c r="C59" i="26"/>
  <c r="F58" i="26"/>
  <c r="I58" i="26" s="1"/>
  <c r="E57" i="26"/>
  <c r="E64" i="26" s="1"/>
  <c r="J58" i="26" s="1"/>
  <c r="D57" i="26"/>
  <c r="D64" i="26" s="1"/>
  <c r="C57" i="26"/>
  <c r="C64" i="26" s="1"/>
  <c r="E32" i="26"/>
  <c r="D32" i="26"/>
  <c r="C32" i="26"/>
  <c r="E21" i="26"/>
  <c r="D21" i="26"/>
  <c r="C21" i="26"/>
  <c r="E13" i="26"/>
  <c r="D13" i="26"/>
  <c r="C13" i="26"/>
  <c r="L58" i="1"/>
  <c r="H12" i="23"/>
  <c r="N23" i="23" s="1"/>
  <c r="G12" i="23"/>
  <c r="M23" i="23" s="1"/>
  <c r="K23" i="23"/>
  <c r="L114" i="1"/>
  <c r="L170" i="1"/>
  <c r="L226" i="1"/>
  <c r="L338" i="1"/>
  <c r="L282" i="1"/>
  <c r="F81" i="28" l="1"/>
  <c r="I81" i="28" s="1"/>
  <c r="F81" i="37"/>
  <c r="I81" i="37" s="1"/>
  <c r="E85" i="37"/>
  <c r="J81" i="37" s="1"/>
  <c r="K81" i="37" s="1"/>
  <c r="E85" i="28"/>
  <c r="J81" i="28" s="1"/>
  <c r="K81" i="28" s="1"/>
  <c r="F81" i="27"/>
  <c r="I81" i="27" s="1"/>
  <c r="E85" i="27"/>
  <c r="J81" i="27" s="1"/>
  <c r="F81" i="26"/>
  <c r="I81" i="26" s="1"/>
  <c r="K81" i="26" s="1"/>
  <c r="D64" i="29"/>
  <c r="D13" i="29"/>
  <c r="C32" i="29"/>
  <c r="C59" i="29"/>
  <c r="C64" i="29"/>
  <c r="C81" i="29"/>
  <c r="F81" i="29" s="1"/>
  <c r="I81" i="29" s="1"/>
  <c r="C94" i="29"/>
  <c r="D59" i="29"/>
  <c r="E85" i="29"/>
  <c r="J81" i="29" s="1"/>
  <c r="F58" i="29"/>
  <c r="I58" i="29" s="1"/>
  <c r="D81" i="29"/>
  <c r="D85" i="29" s="1"/>
  <c r="D94" i="29"/>
  <c r="E100" i="29"/>
  <c r="I95" i="29" s="1"/>
  <c r="C85" i="29"/>
  <c r="E13" i="29"/>
  <c r="K58" i="37"/>
  <c r="C100" i="29"/>
  <c r="E64" i="29"/>
  <c r="J58" i="29" s="1"/>
  <c r="E32" i="29"/>
  <c r="E21" i="29"/>
  <c r="K58" i="28"/>
  <c r="K58" i="27"/>
  <c r="K58" i="26"/>
  <c r="H23" i="23"/>
  <c r="H28" i="23" s="1"/>
  <c r="G23" i="23"/>
  <c r="G28" i="23" s="1"/>
  <c r="J23" i="23"/>
  <c r="K81" i="27" l="1"/>
  <c r="K58" i="29"/>
  <c r="K81" i="29"/>
  <c r="H41" i="23"/>
  <c r="G41" i="23"/>
  <c r="E40" i="23" l="1"/>
  <c r="D40" i="23"/>
  <c r="C40" i="23"/>
  <c r="E39" i="23"/>
  <c r="D39" i="23"/>
  <c r="C39" i="23"/>
  <c r="E38" i="23"/>
  <c r="D38" i="23"/>
  <c r="C38" i="23"/>
  <c r="E100" i="22"/>
  <c r="I95" i="22" s="1"/>
  <c r="D100" i="22"/>
  <c r="C100" i="22"/>
  <c r="E94" i="22"/>
  <c r="D94" i="22"/>
  <c r="C94" i="22"/>
  <c r="F81" i="22"/>
  <c r="I81" i="22" s="1"/>
  <c r="K81" i="22" s="1"/>
  <c r="E81" i="22"/>
  <c r="E85" i="22" s="1"/>
  <c r="J81" i="22" s="1"/>
  <c r="D81" i="22"/>
  <c r="D85" i="22" s="1"/>
  <c r="C81" i="22"/>
  <c r="C85" i="22" s="1"/>
  <c r="E59" i="22"/>
  <c r="D59" i="22"/>
  <c r="C59" i="22"/>
  <c r="F58" i="22"/>
  <c r="I58" i="22" s="1"/>
  <c r="E57" i="22"/>
  <c r="E64" i="22" s="1"/>
  <c r="J58" i="22" s="1"/>
  <c r="D57" i="22"/>
  <c r="D64" i="22" s="1"/>
  <c r="C57" i="22"/>
  <c r="C64" i="22" s="1"/>
  <c r="E32" i="22"/>
  <c r="D32" i="22"/>
  <c r="C32" i="22"/>
  <c r="E21" i="22"/>
  <c r="D21" i="22"/>
  <c r="C21" i="22"/>
  <c r="E13" i="22"/>
  <c r="D13" i="22"/>
  <c r="K58" i="22" l="1"/>
  <c r="E340" i="1"/>
  <c r="H337" i="1"/>
  <c r="H336" i="1"/>
  <c r="H335" i="1"/>
  <c r="G334" i="1"/>
  <c r="G313" i="1" s="1"/>
  <c r="F334" i="1"/>
  <c r="H333" i="1"/>
  <c r="H332" i="1"/>
  <c r="H331" i="1"/>
  <c r="G330" i="1"/>
  <c r="F330" i="1"/>
  <c r="H330" i="1" s="1"/>
  <c r="H329" i="1"/>
  <c r="H328" i="1"/>
  <c r="H327" i="1"/>
  <c r="G326" i="1"/>
  <c r="F326" i="1"/>
  <c r="H325" i="1"/>
  <c r="H324" i="1"/>
  <c r="H323" i="1"/>
  <c r="G322" i="1"/>
  <c r="F322" i="1"/>
  <c r="H321" i="1"/>
  <c r="H320" i="1"/>
  <c r="H319" i="1"/>
  <c r="G318" i="1"/>
  <c r="F318" i="1"/>
  <c r="H318" i="1" s="1"/>
  <c r="H317" i="1"/>
  <c r="H316" i="1"/>
  <c r="H315" i="1"/>
  <c r="G314" i="1"/>
  <c r="F314" i="1"/>
  <c r="F313" i="1" s="1"/>
  <c r="H312" i="1"/>
  <c r="H311" i="1"/>
  <c r="H310" i="1"/>
  <c r="H309" i="1"/>
  <c r="H308" i="1"/>
  <c r="H307" i="1"/>
  <c r="H306" i="1"/>
  <c r="G305" i="1"/>
  <c r="F305" i="1"/>
  <c r="H305" i="1" s="1"/>
  <c r="H304" i="1"/>
  <c r="H303" i="1"/>
  <c r="H302" i="1"/>
  <c r="G301" i="1"/>
  <c r="F301" i="1"/>
  <c r="H300" i="1"/>
  <c r="H299" i="1"/>
  <c r="H298" i="1"/>
  <c r="G297" i="1"/>
  <c r="G296" i="1" s="1"/>
  <c r="F297" i="1"/>
  <c r="H297" i="1" s="1"/>
  <c r="H295" i="1"/>
  <c r="H294" i="1"/>
  <c r="H293" i="1"/>
  <c r="G292" i="1"/>
  <c r="F292" i="1"/>
  <c r="H292" i="1" s="1"/>
  <c r="H291" i="1"/>
  <c r="H290" i="1"/>
  <c r="H289" i="1"/>
  <c r="G288" i="1"/>
  <c r="F288" i="1"/>
  <c r="F287" i="1" s="1"/>
  <c r="G287" i="1"/>
  <c r="E172" i="1"/>
  <c r="E116" i="1"/>
  <c r="H9" i="1"/>
  <c r="Q234" i="3"/>
  <c r="Q183" i="3"/>
  <c r="Q128" i="3"/>
  <c r="Q78" i="3"/>
  <c r="Q44" i="3"/>
  <c r="J38" i="4"/>
  <c r="J23" i="4"/>
  <c r="E284" i="1"/>
  <c r="E228" i="1"/>
  <c r="G338" i="1" l="1"/>
  <c r="H334" i="1"/>
  <c r="H313" i="1"/>
  <c r="F296" i="1"/>
  <c r="H296" i="1" s="1"/>
  <c r="H301" i="1"/>
  <c r="H326" i="1"/>
  <c r="H322" i="1"/>
  <c r="H287" i="1"/>
  <c r="F338" i="1"/>
  <c r="H338" i="1" s="1"/>
  <c r="H288" i="1"/>
  <c r="H314" i="1"/>
  <c r="F245" i="1"/>
  <c r="G193" i="1"/>
  <c r="F193" i="1"/>
  <c r="F106" i="1"/>
  <c r="I22" i="3"/>
  <c r="N20" i="3"/>
  <c r="I20" i="3"/>
  <c r="N42" i="3"/>
  <c r="I41" i="3"/>
  <c r="O55" i="3"/>
  <c r="O54" i="3"/>
  <c r="Q54" i="3" s="1"/>
  <c r="K234" i="3" l="1"/>
  <c r="K183" i="3"/>
  <c r="K128" i="3"/>
  <c r="K78" i="3"/>
  <c r="K44" i="3"/>
  <c r="F38" i="4"/>
  <c r="F23" i="4"/>
  <c r="H281" i="1"/>
  <c r="H280" i="1"/>
  <c r="H279" i="1"/>
  <c r="G278" i="1"/>
  <c r="F278" i="1"/>
  <c r="H277" i="1"/>
  <c r="H276" i="1"/>
  <c r="H275" i="1"/>
  <c r="G274" i="1"/>
  <c r="F274" i="1"/>
  <c r="H273" i="1"/>
  <c r="H272" i="1"/>
  <c r="H271" i="1"/>
  <c r="G270" i="1"/>
  <c r="F270" i="1"/>
  <c r="H269" i="1"/>
  <c r="H268" i="1"/>
  <c r="H267" i="1"/>
  <c r="G266" i="1"/>
  <c r="F266" i="1"/>
  <c r="H265" i="1"/>
  <c r="H264" i="1"/>
  <c r="H263" i="1"/>
  <c r="G262" i="1"/>
  <c r="F262" i="1"/>
  <c r="H261" i="1"/>
  <c r="H260" i="1"/>
  <c r="H259" i="1"/>
  <c r="G258" i="1"/>
  <c r="F258" i="1"/>
  <c r="H256" i="1"/>
  <c r="H255" i="1"/>
  <c r="H254" i="1"/>
  <c r="H253" i="1"/>
  <c r="H252" i="1"/>
  <c r="H251" i="1"/>
  <c r="H250" i="1"/>
  <c r="G249" i="1"/>
  <c r="F249" i="1"/>
  <c r="H248" i="1"/>
  <c r="H247" i="1"/>
  <c r="H246" i="1"/>
  <c r="G245" i="1"/>
  <c r="H245" i="1" s="1"/>
  <c r="H244" i="1"/>
  <c r="H243" i="1"/>
  <c r="H242" i="1"/>
  <c r="G241" i="1"/>
  <c r="F241" i="1"/>
  <c r="H239" i="1"/>
  <c r="H238" i="1"/>
  <c r="H237" i="1"/>
  <c r="G236" i="1"/>
  <c r="F236" i="1"/>
  <c r="H235" i="1"/>
  <c r="H234" i="1"/>
  <c r="H233" i="1"/>
  <c r="G232" i="1"/>
  <c r="F232" i="1"/>
  <c r="H225" i="1"/>
  <c r="H224" i="1"/>
  <c r="H223" i="1"/>
  <c r="G222" i="1"/>
  <c r="F222" i="1"/>
  <c r="H221" i="1"/>
  <c r="H220" i="1"/>
  <c r="H219" i="1"/>
  <c r="G218" i="1"/>
  <c r="F218" i="1"/>
  <c r="H217" i="1"/>
  <c r="H216" i="1"/>
  <c r="H215" i="1"/>
  <c r="G214" i="1"/>
  <c r="F214" i="1"/>
  <c r="H213" i="1"/>
  <c r="H212" i="1"/>
  <c r="H211" i="1"/>
  <c r="G210" i="1"/>
  <c r="F210" i="1"/>
  <c r="H209" i="1"/>
  <c r="H208" i="1"/>
  <c r="H207" i="1"/>
  <c r="G206" i="1"/>
  <c r="F206" i="1"/>
  <c r="H205" i="1"/>
  <c r="H204" i="1"/>
  <c r="H203" i="1"/>
  <c r="G202" i="1"/>
  <c r="F202" i="1"/>
  <c r="H200" i="1"/>
  <c r="H199" i="1"/>
  <c r="H198" i="1"/>
  <c r="H197" i="1"/>
  <c r="H196" i="1"/>
  <c r="H195" i="1"/>
  <c r="H194" i="1"/>
  <c r="H193" i="1"/>
  <c r="H192" i="1"/>
  <c r="H191" i="1"/>
  <c r="H190" i="1"/>
  <c r="G189" i="1"/>
  <c r="F189" i="1"/>
  <c r="H188" i="1"/>
  <c r="H187" i="1"/>
  <c r="H186" i="1"/>
  <c r="G185" i="1"/>
  <c r="F185" i="1"/>
  <c r="H183" i="1"/>
  <c r="H182" i="1"/>
  <c r="H181" i="1"/>
  <c r="G180" i="1"/>
  <c r="F180" i="1"/>
  <c r="H179" i="1"/>
  <c r="H178" i="1"/>
  <c r="H177" i="1"/>
  <c r="G176" i="1"/>
  <c r="F176" i="1"/>
  <c r="H169" i="1"/>
  <c r="H168" i="1"/>
  <c r="H167" i="1"/>
  <c r="G166" i="1"/>
  <c r="F166" i="1"/>
  <c r="H165" i="1"/>
  <c r="H164" i="1"/>
  <c r="H163" i="1"/>
  <c r="G162" i="1"/>
  <c r="F162" i="1"/>
  <c r="H161" i="1"/>
  <c r="H160" i="1"/>
  <c r="H159" i="1"/>
  <c r="G158" i="1"/>
  <c r="F158" i="1"/>
  <c r="H157" i="1"/>
  <c r="H156" i="1"/>
  <c r="H155" i="1"/>
  <c r="G154" i="1"/>
  <c r="F154" i="1"/>
  <c r="H153" i="1"/>
  <c r="H152" i="1"/>
  <c r="H151" i="1"/>
  <c r="G150" i="1"/>
  <c r="F150" i="1"/>
  <c r="H149" i="1"/>
  <c r="H148" i="1"/>
  <c r="H147" i="1"/>
  <c r="G146" i="1"/>
  <c r="F146" i="1"/>
  <c r="H144" i="1"/>
  <c r="H143" i="1"/>
  <c r="H142" i="1"/>
  <c r="H141" i="1"/>
  <c r="H140" i="1"/>
  <c r="H139" i="1"/>
  <c r="H138" i="1"/>
  <c r="G137" i="1"/>
  <c r="F137" i="1"/>
  <c r="H136" i="1"/>
  <c r="H135" i="1"/>
  <c r="H134" i="1"/>
  <c r="G133" i="1"/>
  <c r="F133" i="1"/>
  <c r="H132" i="1"/>
  <c r="H131" i="1"/>
  <c r="H130" i="1"/>
  <c r="G129" i="1"/>
  <c r="F129" i="1"/>
  <c r="H127" i="1"/>
  <c r="H126" i="1"/>
  <c r="H125" i="1"/>
  <c r="G124" i="1"/>
  <c r="F124" i="1"/>
  <c r="H123" i="1"/>
  <c r="H122" i="1"/>
  <c r="H121" i="1"/>
  <c r="G120" i="1"/>
  <c r="F120" i="1"/>
  <c r="H113" i="1"/>
  <c r="H112" i="1"/>
  <c r="H111" i="1"/>
  <c r="G110" i="1"/>
  <c r="F110" i="1"/>
  <c r="H109" i="1"/>
  <c r="H108" i="1"/>
  <c r="H107" i="1"/>
  <c r="G106" i="1"/>
  <c r="H106" i="1" s="1"/>
  <c r="H105" i="1"/>
  <c r="H104" i="1"/>
  <c r="H103" i="1"/>
  <c r="G102" i="1"/>
  <c r="F102" i="1"/>
  <c r="H101" i="1"/>
  <c r="H100" i="1"/>
  <c r="H99" i="1"/>
  <c r="G98" i="1"/>
  <c r="F98" i="1"/>
  <c r="H97" i="1"/>
  <c r="H96" i="1"/>
  <c r="H95" i="1"/>
  <c r="G94" i="1"/>
  <c r="F94" i="1"/>
  <c r="H93" i="1"/>
  <c r="H92" i="1"/>
  <c r="H91" i="1"/>
  <c r="G90" i="1"/>
  <c r="F90" i="1"/>
  <c r="H88" i="1"/>
  <c r="H87" i="1"/>
  <c r="H86" i="1"/>
  <c r="H85" i="1"/>
  <c r="H84" i="1"/>
  <c r="H83" i="1"/>
  <c r="H82" i="1"/>
  <c r="G81" i="1"/>
  <c r="F81" i="1"/>
  <c r="H80" i="1"/>
  <c r="H79" i="1"/>
  <c r="H78" i="1"/>
  <c r="G77" i="1"/>
  <c r="F77" i="1"/>
  <c r="H76" i="1"/>
  <c r="H75" i="1"/>
  <c r="H74" i="1"/>
  <c r="G73" i="1"/>
  <c r="F73" i="1"/>
  <c r="H71" i="1"/>
  <c r="H70" i="1"/>
  <c r="H69" i="1"/>
  <c r="G68" i="1"/>
  <c r="F68" i="1"/>
  <c r="H67" i="1"/>
  <c r="H66" i="1"/>
  <c r="H65" i="1"/>
  <c r="G64" i="1"/>
  <c r="F64" i="1"/>
  <c r="H57" i="1"/>
  <c r="H56" i="1"/>
  <c r="H55" i="1"/>
  <c r="G54" i="1"/>
  <c r="F54" i="1"/>
  <c r="H53" i="1"/>
  <c r="H52" i="1"/>
  <c r="H51" i="1"/>
  <c r="G50" i="1"/>
  <c r="F50" i="1"/>
  <c r="H49" i="1"/>
  <c r="H48" i="1"/>
  <c r="H47" i="1"/>
  <c r="G46" i="1"/>
  <c r="F46" i="1"/>
  <c r="H45" i="1"/>
  <c r="H44" i="1"/>
  <c r="H43" i="1"/>
  <c r="G42" i="1"/>
  <c r="F42" i="1"/>
  <c r="H41" i="1"/>
  <c r="H40" i="1"/>
  <c r="H39" i="1"/>
  <c r="G38" i="1"/>
  <c r="F38" i="1"/>
  <c r="H37" i="1"/>
  <c r="H36" i="1"/>
  <c r="H35" i="1"/>
  <c r="G34" i="1"/>
  <c r="F34" i="1"/>
  <c r="H32" i="1"/>
  <c r="H31" i="1"/>
  <c r="H30" i="1"/>
  <c r="H29" i="1"/>
  <c r="H28" i="1"/>
  <c r="H27" i="1"/>
  <c r="H26" i="1"/>
  <c r="G25" i="1"/>
  <c r="F25" i="1"/>
  <c r="H24" i="1"/>
  <c r="H23" i="1"/>
  <c r="H22" i="1"/>
  <c r="G21" i="1"/>
  <c r="F21" i="1"/>
  <c r="H20" i="1"/>
  <c r="H19" i="1"/>
  <c r="H18" i="1"/>
  <c r="G17" i="1"/>
  <c r="F17" i="1"/>
  <c r="H15" i="1"/>
  <c r="H14" i="1"/>
  <c r="H13" i="1"/>
  <c r="G12" i="1"/>
  <c r="F12" i="1"/>
  <c r="H11" i="1"/>
  <c r="H10" i="1"/>
  <c r="G8" i="1"/>
  <c r="F8" i="1"/>
  <c r="G128" i="1" l="1"/>
  <c r="H133" i="1"/>
  <c r="H154" i="1"/>
  <c r="H162" i="1"/>
  <c r="F16" i="1"/>
  <c r="H25" i="1"/>
  <c r="G33" i="1"/>
  <c r="H38" i="1"/>
  <c r="H46" i="1"/>
  <c r="H54" i="1"/>
  <c r="G63" i="1"/>
  <c r="G72" i="1"/>
  <c r="H77" i="1"/>
  <c r="F119" i="1"/>
  <c r="G184" i="1"/>
  <c r="H189" i="1"/>
  <c r="G201" i="1"/>
  <c r="H206" i="1"/>
  <c r="H214" i="1"/>
  <c r="H222" i="1"/>
  <c r="G231" i="1"/>
  <c r="H236" i="1"/>
  <c r="G240" i="1"/>
  <c r="H266" i="1"/>
  <c r="H274" i="1"/>
  <c r="H8" i="1"/>
  <c r="F7" i="1"/>
  <c r="H90" i="1"/>
  <c r="F89" i="1"/>
  <c r="F145" i="1"/>
  <c r="H176" i="1"/>
  <c r="F175" i="1"/>
  <c r="F257" i="1"/>
  <c r="G7" i="1"/>
  <c r="H12" i="1"/>
  <c r="G16" i="1"/>
  <c r="H16" i="1" s="1"/>
  <c r="H21" i="1"/>
  <c r="F33" i="1"/>
  <c r="H33" i="1" s="1"/>
  <c r="H64" i="1"/>
  <c r="F63" i="1"/>
  <c r="F72" i="1"/>
  <c r="H81" i="1"/>
  <c r="G89" i="1"/>
  <c r="H94" i="1"/>
  <c r="H102" i="1"/>
  <c r="G119" i="1"/>
  <c r="H124" i="1"/>
  <c r="H129" i="1"/>
  <c r="F128" i="1"/>
  <c r="H128" i="1" s="1"/>
  <c r="H137" i="1"/>
  <c r="G145" i="1"/>
  <c r="H150" i="1"/>
  <c r="H158" i="1"/>
  <c r="H166" i="1"/>
  <c r="G175" i="1"/>
  <c r="G226" i="1" s="1"/>
  <c r="H180" i="1"/>
  <c r="H185" i="1"/>
  <c r="F184" i="1"/>
  <c r="H184" i="1" s="1"/>
  <c r="F201" i="1"/>
  <c r="H201" i="1" s="1"/>
  <c r="H210" i="1"/>
  <c r="H218" i="1"/>
  <c r="F231" i="1"/>
  <c r="H231" i="1" s="1"/>
  <c r="H241" i="1"/>
  <c r="F240" i="1"/>
  <c r="H240" i="1" s="1"/>
  <c r="H249" i="1"/>
  <c r="G257" i="1"/>
  <c r="G282" i="1" s="1"/>
  <c r="H262" i="1"/>
  <c r="H270" i="1"/>
  <c r="H278" i="1"/>
  <c r="H110" i="1"/>
  <c r="H17" i="1"/>
  <c r="H34" i="1"/>
  <c r="H42" i="1"/>
  <c r="H50" i="1"/>
  <c r="H68" i="1"/>
  <c r="H73" i="1"/>
  <c r="H98" i="1"/>
  <c r="H120" i="1"/>
  <c r="H146" i="1"/>
  <c r="H202" i="1"/>
  <c r="H232" i="1"/>
  <c r="H258" i="1"/>
  <c r="H72" i="1" l="1"/>
  <c r="H119" i="1"/>
  <c r="H145" i="1"/>
  <c r="G114" i="1"/>
  <c r="H257" i="1"/>
  <c r="F282" i="1"/>
  <c r="H282" i="1" s="1"/>
  <c r="H89" i="1"/>
  <c r="G170" i="1"/>
  <c r="F114" i="1"/>
  <c r="G58" i="1"/>
  <c r="F226" i="1"/>
  <c r="H226" i="1" s="1"/>
  <c r="H175" i="1"/>
  <c r="F170" i="1"/>
  <c r="F58" i="1"/>
  <c r="H58" i="1" s="1"/>
  <c r="H7" i="1"/>
  <c r="H63" i="1"/>
  <c r="H114" i="1" l="1"/>
  <c r="H170" i="1"/>
</calcChain>
</file>

<file path=xl/sharedStrings.xml><?xml version="1.0" encoding="utf-8"?>
<sst xmlns="http://schemas.openxmlformats.org/spreadsheetml/2006/main" count="1400" uniqueCount="281">
  <si>
    <t>（単位：千円）</t>
    <rPh sb="1" eb="3">
      <t>タンイ</t>
    </rPh>
    <rPh sb="4" eb="5">
      <t>セン</t>
    </rPh>
    <rPh sb="5" eb="6">
      <t>エン</t>
    </rPh>
    <phoneticPr fontId="11"/>
  </si>
  <si>
    <t>補助金申請額
(①)</t>
    <rPh sb="0" eb="3">
      <t>ホジョキン</t>
    </rPh>
    <rPh sb="3" eb="5">
      <t>シンセイ</t>
    </rPh>
    <rPh sb="5" eb="6">
      <t>ガク</t>
    </rPh>
    <phoneticPr fontId="5"/>
  </si>
  <si>
    <t>大学負担額
(②)</t>
    <rPh sb="0" eb="2">
      <t>ダイガク</t>
    </rPh>
    <rPh sb="2" eb="4">
      <t>フタン</t>
    </rPh>
    <rPh sb="4" eb="5">
      <t>ガク</t>
    </rPh>
    <phoneticPr fontId="11"/>
  </si>
  <si>
    <t>備考</t>
    <rPh sb="0" eb="2">
      <t>ビコウ</t>
    </rPh>
    <phoneticPr fontId="11"/>
  </si>
  <si>
    <t>［物品費］</t>
    <rPh sb="1" eb="3">
      <t>ブッピン</t>
    </rPh>
    <phoneticPr fontId="11"/>
  </si>
  <si>
    <t>①設備備品費</t>
    <rPh sb="1" eb="3">
      <t>セツビ</t>
    </rPh>
    <rPh sb="3" eb="5">
      <t>ビヒン</t>
    </rPh>
    <rPh sb="5" eb="6">
      <t>ヒ</t>
    </rPh>
    <phoneticPr fontId="11"/>
  </si>
  <si>
    <t>・</t>
    <phoneticPr fontId="11"/>
  </si>
  <si>
    <t>②消耗品費</t>
    <rPh sb="1" eb="3">
      <t>ショウモウ</t>
    </rPh>
    <rPh sb="3" eb="4">
      <t>ヒン</t>
    </rPh>
    <rPh sb="4" eb="5">
      <t>ヒ</t>
    </rPh>
    <phoneticPr fontId="11"/>
  </si>
  <si>
    <t>［人件費・謝金］</t>
    <rPh sb="1" eb="4">
      <t>ジンケンヒ</t>
    </rPh>
    <rPh sb="5" eb="7">
      <t>シャキン</t>
    </rPh>
    <phoneticPr fontId="11"/>
  </si>
  <si>
    <t>①人件費</t>
    <rPh sb="1" eb="4">
      <t>ジンケンヒ</t>
    </rPh>
    <phoneticPr fontId="11"/>
  </si>
  <si>
    <t>②謝金</t>
    <rPh sb="1" eb="3">
      <t>シャキン</t>
    </rPh>
    <phoneticPr fontId="11"/>
  </si>
  <si>
    <t>［旅費］</t>
    <rPh sb="1" eb="3">
      <t>リョヒ</t>
    </rPh>
    <phoneticPr fontId="11"/>
  </si>
  <si>
    <t>［その他］</t>
    <rPh sb="3" eb="4">
      <t>タ</t>
    </rPh>
    <phoneticPr fontId="5"/>
  </si>
  <si>
    <t>①外注費</t>
    <rPh sb="1" eb="4">
      <t>ガイチュウヒ</t>
    </rPh>
    <phoneticPr fontId="5"/>
  </si>
  <si>
    <t>・　　</t>
    <phoneticPr fontId="11"/>
  </si>
  <si>
    <t>②印刷製本費</t>
    <rPh sb="1" eb="3">
      <t>インサツ</t>
    </rPh>
    <rPh sb="3" eb="5">
      <t>セイホン</t>
    </rPh>
    <rPh sb="5" eb="6">
      <t>ヒ</t>
    </rPh>
    <phoneticPr fontId="11"/>
  </si>
  <si>
    <t>③会議費</t>
    <rPh sb="1" eb="4">
      <t>カイギヒ</t>
    </rPh>
    <phoneticPr fontId="11"/>
  </si>
  <si>
    <t>④通信運搬費</t>
    <rPh sb="1" eb="3">
      <t>ツウシン</t>
    </rPh>
    <rPh sb="3" eb="5">
      <t>ウンパン</t>
    </rPh>
    <rPh sb="5" eb="6">
      <t>ヒ</t>
    </rPh>
    <phoneticPr fontId="11"/>
  </si>
  <si>
    <t>⑤光熱水料</t>
    <rPh sb="1" eb="3">
      <t>コウネツ</t>
    </rPh>
    <rPh sb="3" eb="4">
      <t>スイ</t>
    </rPh>
    <rPh sb="4" eb="5">
      <t>リョウ</t>
    </rPh>
    <phoneticPr fontId="11"/>
  </si>
  <si>
    <t>⑥その他（諸経費）</t>
    <rPh sb="3" eb="4">
      <t>タ</t>
    </rPh>
    <rPh sb="5" eb="8">
      <t>ショケイヒ</t>
    </rPh>
    <phoneticPr fontId="11"/>
  </si>
  <si>
    <t>合計</t>
    <rPh sb="0" eb="2">
      <t>ゴウケイ</t>
    </rPh>
    <phoneticPr fontId="11"/>
  </si>
  <si>
    <t>（大学名：</t>
    <rPh sb="1" eb="4">
      <t>ダイガクメイ</t>
    </rPh>
    <phoneticPr fontId="4"/>
  </si>
  <si>
    <t>）</t>
    <phoneticPr fontId="4"/>
  </si>
  <si>
    <t>（前ページの続き）</t>
    <rPh sb="1" eb="2">
      <t>ゼン</t>
    </rPh>
    <rPh sb="6" eb="7">
      <t>ツヅ</t>
    </rPh>
    <phoneticPr fontId="5"/>
  </si>
  <si>
    <t>・</t>
  </si>
  <si>
    <t>様式９</t>
    <rPh sb="0" eb="2">
      <t>ヨウシキ</t>
    </rPh>
    <phoneticPr fontId="4"/>
  </si>
  <si>
    <t>大学等名</t>
    <rPh sb="0" eb="2">
      <t>ダイガク</t>
    </rPh>
    <rPh sb="2" eb="3">
      <t>トウ</t>
    </rPh>
    <rPh sb="3" eb="4">
      <t>メイ</t>
    </rPh>
    <phoneticPr fontId="11"/>
  </si>
  <si>
    <t>順位</t>
    <rPh sb="0" eb="2">
      <t>ジュンイ</t>
    </rPh>
    <phoneticPr fontId="11"/>
  </si>
  <si>
    <t>出身国（地域）</t>
    <rPh sb="0" eb="3">
      <t>シュッシンコク</t>
    </rPh>
    <rPh sb="4" eb="6">
      <t>チイキ</t>
    </rPh>
    <phoneticPr fontId="11"/>
  </si>
  <si>
    <t>受入総数</t>
    <rPh sb="0" eb="2">
      <t>ウケイレ</t>
    </rPh>
    <rPh sb="2" eb="4">
      <t>ソウスウ</t>
    </rPh>
    <phoneticPr fontId="11"/>
  </si>
  <si>
    <r>
      <t xml:space="preserve">その他
</t>
    </r>
    <r>
      <rPr>
        <sz val="6"/>
        <rFont val="HGSｺﾞｼｯｸM"/>
        <family val="3"/>
        <charset val="128"/>
      </rPr>
      <t>（上記１０カ国以外）</t>
    </r>
    <rPh sb="2" eb="3">
      <t>タ</t>
    </rPh>
    <rPh sb="5" eb="7">
      <t>ジョウキ</t>
    </rPh>
    <rPh sb="10" eb="11">
      <t>コク</t>
    </rPh>
    <rPh sb="11" eb="13">
      <t>イガイ</t>
    </rPh>
    <phoneticPr fontId="11"/>
  </si>
  <si>
    <t>（主な国名）　　　　　　　　　　　　　　　</t>
    <rPh sb="1" eb="2">
      <t>オモ</t>
    </rPh>
    <rPh sb="3" eb="5">
      <t>コクメイ</t>
    </rPh>
    <phoneticPr fontId="11"/>
  </si>
  <si>
    <t>留学生の受入人数の合計</t>
    <rPh sb="0" eb="3">
      <t>リュウガクセイ</t>
    </rPh>
    <rPh sb="4" eb="6">
      <t>ウケイレ</t>
    </rPh>
    <rPh sb="6" eb="8">
      <t>ニンズウ</t>
    </rPh>
    <rPh sb="9" eb="11">
      <t>ゴウケイ</t>
    </rPh>
    <phoneticPr fontId="11"/>
  </si>
  <si>
    <t>全学生数</t>
    <rPh sb="0" eb="1">
      <t>ゼン</t>
    </rPh>
    <rPh sb="1" eb="4">
      <t>ガクセイスウ</t>
    </rPh>
    <phoneticPr fontId="11"/>
  </si>
  <si>
    <t>留学生比率</t>
    <rPh sb="0" eb="3">
      <t>リュウガクセイ</t>
    </rPh>
    <rPh sb="3" eb="5">
      <t>ヒリツ</t>
    </rPh>
    <phoneticPr fontId="11"/>
  </si>
  <si>
    <t>派遣先大学の所在国
（地域）</t>
    <rPh sb="0" eb="2">
      <t>ハケン</t>
    </rPh>
    <rPh sb="2" eb="3">
      <t>サキ</t>
    </rPh>
    <rPh sb="3" eb="5">
      <t>ダイガク</t>
    </rPh>
    <rPh sb="6" eb="9">
      <t>ショザイコク</t>
    </rPh>
    <rPh sb="11" eb="13">
      <t>チイキ</t>
    </rPh>
    <phoneticPr fontId="11"/>
  </si>
  <si>
    <t>派遣先大学名</t>
    <rPh sb="0" eb="2">
      <t>ハケン</t>
    </rPh>
    <rPh sb="2" eb="3">
      <t>サキ</t>
    </rPh>
    <rPh sb="3" eb="5">
      <t>ダイガク</t>
    </rPh>
    <rPh sb="5" eb="6">
      <t>メイ</t>
    </rPh>
    <phoneticPr fontId="11"/>
  </si>
  <si>
    <t>（主な大学名）</t>
    <rPh sb="1" eb="2">
      <t>オモ</t>
    </rPh>
    <rPh sb="3" eb="6">
      <t>ダイガクメイ</t>
    </rPh>
    <phoneticPr fontId="11"/>
  </si>
  <si>
    <t>計</t>
    <rPh sb="0" eb="1">
      <t>ケイ</t>
    </rPh>
    <phoneticPr fontId="11"/>
  </si>
  <si>
    <t>カ国</t>
    <rPh sb="1" eb="2">
      <t>コク</t>
    </rPh>
    <phoneticPr fontId="11"/>
  </si>
  <si>
    <t>校</t>
    <rPh sb="0" eb="1">
      <t>コウ</t>
    </rPh>
    <phoneticPr fontId="11"/>
  </si>
  <si>
    <t>派遣先大学合計校数</t>
    <rPh sb="0" eb="3">
      <t>ハケンサキ</t>
    </rPh>
    <rPh sb="3" eb="5">
      <t>ダイガク</t>
    </rPh>
    <rPh sb="5" eb="7">
      <t>ゴウケイ</t>
    </rPh>
    <rPh sb="7" eb="9">
      <t>コウスウ</t>
    </rPh>
    <phoneticPr fontId="11"/>
  </si>
  <si>
    <t>派遣人数の合計</t>
    <rPh sb="0" eb="2">
      <t>ハケン</t>
    </rPh>
    <rPh sb="2" eb="4">
      <t>ニンズウ</t>
    </rPh>
    <rPh sb="5" eb="7">
      <t>ゴウケイ</t>
    </rPh>
    <phoneticPr fontId="11"/>
  </si>
  <si>
    <t>)</t>
    <phoneticPr fontId="4"/>
  </si>
  <si>
    <t>様式９</t>
    <phoneticPr fontId="11"/>
  </si>
  <si>
    <t>※「全教員数」には大学等に在籍する日本人教員も含めた全教員数を記入。</t>
    <rPh sb="2" eb="3">
      <t>ゼン</t>
    </rPh>
    <rPh sb="3" eb="6">
      <t>キョウインスウ</t>
    </rPh>
    <rPh sb="9" eb="11">
      <t>ダイガク</t>
    </rPh>
    <rPh sb="13" eb="15">
      <t>ザイセキ</t>
    </rPh>
    <rPh sb="17" eb="20">
      <t>ニホンジン</t>
    </rPh>
    <rPh sb="20" eb="22">
      <t>キョウイン</t>
    </rPh>
    <rPh sb="23" eb="24">
      <t>フク</t>
    </rPh>
    <rPh sb="26" eb="27">
      <t>ゼン</t>
    </rPh>
    <rPh sb="27" eb="30">
      <t>キョウインスウ</t>
    </rPh>
    <rPh sb="31" eb="33">
      <t>キニュウ</t>
    </rPh>
    <phoneticPr fontId="11"/>
  </si>
  <si>
    <t>※「うち専任教員（本務者）数」には教授、准教授、講師、助教、助手の専任の外国人教員の数をそれぞれ記入。
　　（いずれにも当てはまらない場合には、「助手」に含めること。）</t>
    <rPh sb="4" eb="6">
      <t>センニン</t>
    </rPh>
    <rPh sb="6" eb="8">
      <t>キョウイン</t>
    </rPh>
    <rPh sb="9" eb="11">
      <t>ホンム</t>
    </rPh>
    <rPh sb="11" eb="12">
      <t>シャ</t>
    </rPh>
    <rPh sb="13" eb="14">
      <t>カズ</t>
    </rPh>
    <rPh sb="17" eb="19">
      <t>キョウジュ</t>
    </rPh>
    <rPh sb="20" eb="23">
      <t>ジュンキョウジュ</t>
    </rPh>
    <rPh sb="24" eb="26">
      <t>コウシ</t>
    </rPh>
    <rPh sb="27" eb="29">
      <t>ジョキョウ</t>
    </rPh>
    <rPh sb="30" eb="32">
      <t>ジョシュ</t>
    </rPh>
    <rPh sb="33" eb="35">
      <t>センニン</t>
    </rPh>
    <rPh sb="36" eb="38">
      <t>ガイコク</t>
    </rPh>
    <rPh sb="38" eb="39">
      <t>ジン</t>
    </rPh>
    <rPh sb="39" eb="41">
      <t>キョウイン</t>
    </rPh>
    <rPh sb="42" eb="43">
      <t>カズ</t>
    </rPh>
    <rPh sb="48" eb="50">
      <t>キニュウ</t>
    </rPh>
    <phoneticPr fontId="11"/>
  </si>
  <si>
    <t>全教員数</t>
    <rPh sb="0" eb="1">
      <t>ゼン</t>
    </rPh>
    <rPh sb="1" eb="4">
      <t>キョウインスウ</t>
    </rPh>
    <phoneticPr fontId="11"/>
  </si>
  <si>
    <t>外国人教員数</t>
    <rPh sb="0" eb="3">
      <t>ガイコクジン</t>
    </rPh>
    <rPh sb="3" eb="6">
      <t>キョウインスウ</t>
    </rPh>
    <phoneticPr fontId="11"/>
  </si>
  <si>
    <t>外国人教員の比率</t>
    <rPh sb="0" eb="3">
      <t>ガイコクジン</t>
    </rPh>
    <rPh sb="3" eb="5">
      <t>キョウイン</t>
    </rPh>
    <rPh sb="6" eb="8">
      <t>ヒリツ</t>
    </rPh>
    <phoneticPr fontId="11"/>
  </si>
  <si>
    <t>教授</t>
    <rPh sb="0" eb="2">
      <t>キョウジュ</t>
    </rPh>
    <phoneticPr fontId="11"/>
  </si>
  <si>
    <t>准教授</t>
    <rPh sb="0" eb="1">
      <t>ジュン</t>
    </rPh>
    <rPh sb="1" eb="3">
      <t>キョウジュ</t>
    </rPh>
    <phoneticPr fontId="11"/>
  </si>
  <si>
    <t>講師</t>
    <rPh sb="0" eb="2">
      <t>コウシ</t>
    </rPh>
    <phoneticPr fontId="11"/>
  </si>
  <si>
    <t>助教</t>
    <rPh sb="0" eb="1">
      <t>タス</t>
    </rPh>
    <rPh sb="1" eb="2">
      <t>キョウ</t>
    </rPh>
    <phoneticPr fontId="11"/>
  </si>
  <si>
    <t>助手</t>
    <rPh sb="0" eb="2">
      <t>ジョシュ</t>
    </rPh>
    <phoneticPr fontId="11"/>
  </si>
  <si>
    <t>うち専任教員
（本務者）数</t>
    <rPh sb="2" eb="4">
      <t>センニン</t>
    </rPh>
    <rPh sb="4" eb="6">
      <t>キョウイン</t>
    </rPh>
    <rPh sb="8" eb="10">
      <t>ホンム</t>
    </rPh>
    <rPh sb="10" eb="11">
      <t>シャ</t>
    </rPh>
    <rPh sb="12" eb="13">
      <t>スウ</t>
    </rPh>
    <phoneticPr fontId="11"/>
  </si>
  <si>
    <r>
      <t>④取組の実績　　</t>
    </r>
    <r>
      <rPr>
        <sz val="9"/>
        <rFont val="HGSｺﾞｼｯｸM"/>
        <family val="3"/>
        <charset val="128"/>
      </rPr>
      <t>【4ページ以内】</t>
    </r>
    <rPh sb="1" eb="3">
      <t>トリクミ</t>
    </rPh>
    <rPh sb="4" eb="6">
      <t>ジッセキ</t>
    </rPh>
    <phoneticPr fontId="11"/>
  </si>
  <si>
    <t>⑤事業の評価 【1事業ごとに1ページ以内】</t>
    <rPh sb="1" eb="3">
      <t>ジギョウ</t>
    </rPh>
    <rPh sb="4" eb="6">
      <t>ヒョウカ</t>
    </rPh>
    <rPh sb="9" eb="11">
      <t>ジギョウ</t>
    </rPh>
    <phoneticPr fontId="11"/>
  </si>
  <si>
    <t>大学等名</t>
    <rPh sb="0" eb="2">
      <t>ダイガク</t>
    </rPh>
    <rPh sb="3" eb="4">
      <t>メイ</t>
    </rPh>
    <phoneticPr fontId="11"/>
  </si>
  <si>
    <r>
      <t>⑥他の公的資金との重複状況 　</t>
    </r>
    <r>
      <rPr>
        <sz val="10"/>
        <rFont val="HGSｺﾞｼｯｸM"/>
        <family val="3"/>
        <charset val="128"/>
      </rPr>
      <t>【2ページ以内】</t>
    </r>
    <phoneticPr fontId="11"/>
  </si>
  <si>
    <t>様式８</t>
    <phoneticPr fontId="11"/>
  </si>
  <si>
    <t>①交流プログラムを実施する相手大学の概要</t>
    <rPh sb="1" eb="3">
      <t>コウリュウ</t>
    </rPh>
    <rPh sb="9" eb="11">
      <t>ジッシ</t>
    </rPh>
    <rPh sb="13" eb="15">
      <t>アイテ</t>
    </rPh>
    <rPh sb="15" eb="17">
      <t>ダイガク</t>
    </rPh>
    <rPh sb="18" eb="20">
      <t>ガイヨウ</t>
    </rPh>
    <phoneticPr fontId="11"/>
  </si>
  <si>
    <t>大学名称</t>
    <rPh sb="0" eb="2">
      <t>ダイガク</t>
    </rPh>
    <rPh sb="2" eb="4">
      <t>メイショウ</t>
    </rPh>
    <phoneticPr fontId="11"/>
  </si>
  <si>
    <t>(日)</t>
    <rPh sb="1" eb="2">
      <t>ニチ</t>
    </rPh>
    <phoneticPr fontId="11"/>
  </si>
  <si>
    <t>国名</t>
    <rPh sb="0" eb="2">
      <t>コクメイ</t>
    </rPh>
    <phoneticPr fontId="11"/>
  </si>
  <si>
    <t>(英)</t>
    <rPh sb="1" eb="2">
      <t>エイ</t>
    </rPh>
    <phoneticPr fontId="11"/>
  </si>
  <si>
    <t>設置形態</t>
    <rPh sb="0" eb="2">
      <t>セッチ</t>
    </rPh>
    <rPh sb="2" eb="4">
      <t>ケイタイ</t>
    </rPh>
    <phoneticPr fontId="11"/>
  </si>
  <si>
    <t>設置年</t>
    <rPh sb="0" eb="2">
      <t>セッチ</t>
    </rPh>
    <rPh sb="2" eb="3">
      <t>ネン</t>
    </rPh>
    <phoneticPr fontId="11"/>
  </si>
  <si>
    <t>設置者（学長等）</t>
    <rPh sb="0" eb="3">
      <t>セッチシャ</t>
    </rPh>
    <rPh sb="4" eb="6">
      <t>ガクチョウ</t>
    </rPh>
    <rPh sb="6" eb="7">
      <t>トウ</t>
    </rPh>
    <phoneticPr fontId="11"/>
  </si>
  <si>
    <t>学部等の構成</t>
    <rPh sb="0" eb="2">
      <t>ガクブ</t>
    </rPh>
    <rPh sb="2" eb="3">
      <t>トウ</t>
    </rPh>
    <rPh sb="4" eb="6">
      <t>コウセイ</t>
    </rPh>
    <phoneticPr fontId="11"/>
  </si>
  <si>
    <t>学生数</t>
    <rPh sb="0" eb="2">
      <t>ガクセイ</t>
    </rPh>
    <rPh sb="2" eb="3">
      <t>スウ</t>
    </rPh>
    <phoneticPr fontId="11"/>
  </si>
  <si>
    <t>総数</t>
    <rPh sb="0" eb="2">
      <t>ソウスウ</t>
    </rPh>
    <phoneticPr fontId="11"/>
  </si>
  <si>
    <t>学部生数</t>
    <rPh sb="0" eb="2">
      <t>ガクブ</t>
    </rPh>
    <rPh sb="2" eb="3">
      <t>セイ</t>
    </rPh>
    <rPh sb="3" eb="4">
      <t>スウ</t>
    </rPh>
    <phoneticPr fontId="11"/>
  </si>
  <si>
    <t>大学院生数</t>
    <rPh sb="0" eb="2">
      <t>ダイガク</t>
    </rPh>
    <rPh sb="2" eb="4">
      <t>インセイ</t>
    </rPh>
    <rPh sb="4" eb="5">
      <t>スウ</t>
    </rPh>
    <phoneticPr fontId="11"/>
  </si>
  <si>
    <t>受け入れている留学生数</t>
    <rPh sb="0" eb="1">
      <t>ウ</t>
    </rPh>
    <rPh sb="2" eb="3">
      <t>イ</t>
    </rPh>
    <rPh sb="7" eb="10">
      <t>リュウガクセイ</t>
    </rPh>
    <rPh sb="10" eb="11">
      <t>ソウスウ</t>
    </rPh>
    <phoneticPr fontId="11"/>
  </si>
  <si>
    <t>日本からの留学生数</t>
    <phoneticPr fontId="11"/>
  </si>
  <si>
    <t>海外への派遣学生数</t>
    <rPh sb="0" eb="2">
      <t>カイガイ</t>
    </rPh>
    <rPh sb="4" eb="6">
      <t>ハケン</t>
    </rPh>
    <rPh sb="6" eb="9">
      <t>ガクセイスウ</t>
    </rPh>
    <rPh sb="8" eb="9">
      <t>スウ</t>
    </rPh>
    <phoneticPr fontId="11"/>
  </si>
  <si>
    <t>日本への派遣学生数</t>
    <rPh sb="0" eb="2">
      <t>ニホン</t>
    </rPh>
    <rPh sb="4" eb="6">
      <t>ハケン</t>
    </rPh>
    <rPh sb="6" eb="9">
      <t>ガクセイスウ</t>
    </rPh>
    <rPh sb="8" eb="9">
      <t>スウ</t>
    </rPh>
    <phoneticPr fontId="11"/>
  </si>
  <si>
    <r>
      <t>Ｗｅｂサイト</t>
    </r>
    <r>
      <rPr>
        <b/>
        <sz val="9"/>
        <rFont val="HGSｺﾞｼｯｸM"/>
        <family val="3"/>
        <charset val="128"/>
      </rPr>
      <t>（ＵＲＬ）</t>
    </r>
    <phoneticPr fontId="11"/>
  </si>
  <si>
    <t>②記入した相手大学が認可等を受けていることについて記載してください。また、その根拠となるデータや資料等を貼付してください。</t>
    <rPh sb="1" eb="3">
      <t>キニュウ</t>
    </rPh>
    <rPh sb="7" eb="9">
      <t>ダイガク</t>
    </rPh>
    <rPh sb="10" eb="13">
      <t>ニンカトウ</t>
    </rPh>
    <rPh sb="14" eb="15">
      <t>ウ</t>
    </rPh>
    <rPh sb="25" eb="27">
      <t>キサイ</t>
    </rPh>
    <rPh sb="39" eb="41">
      <t>コンキョ</t>
    </rPh>
    <rPh sb="48" eb="50">
      <t>シリョウ</t>
    </rPh>
    <rPh sb="50" eb="51">
      <t>トウ</t>
    </rPh>
    <rPh sb="52" eb="54">
      <t>テンプ</t>
    </rPh>
    <phoneticPr fontId="11"/>
  </si>
  <si>
    <t>（大学名：</t>
  </si>
  <si>
    <t>③申請に当たって、相手大学の合意を得ている根拠となる資料の写しを貼付してください。</t>
    <rPh sb="1" eb="3">
      <t>シンセイ</t>
    </rPh>
    <rPh sb="4" eb="5">
      <t>ア</t>
    </rPh>
    <rPh sb="9" eb="11">
      <t>アイテ</t>
    </rPh>
    <rPh sb="11" eb="13">
      <t>ダイガク</t>
    </rPh>
    <rPh sb="14" eb="16">
      <t>ゴウイ</t>
    </rPh>
    <rPh sb="17" eb="18">
      <t>エ</t>
    </rPh>
    <rPh sb="21" eb="23">
      <t>コンキョ</t>
    </rPh>
    <rPh sb="26" eb="28">
      <t>シリョウ</t>
    </rPh>
    <rPh sb="29" eb="30">
      <t>ウツ</t>
    </rPh>
    <rPh sb="32" eb="34">
      <t>チョウフ</t>
    </rPh>
    <phoneticPr fontId="11"/>
  </si>
  <si>
    <t xml:space="preserve">○英語による授業の実施や留学生との交流、海外の大学と連携して学位取得を目指す交流プログラムの開発等による国際的な教育環境の構築
○外国人教員や国際的な教育研究の実績を有する日本人教員の採用や、ＦＤ等による国際化への対応のための教員の資質向上（国際公募、年俸制、テニュアトラック制等の実施・導入を含む。）。
○英語のできる国際担当職員の配置、語学等に関する職員の研修プログラム等、事務体制の国際化。
○厳格な成績管理、学生が履修可能な上限単位数の設定、明確なシラバスの活用等による学修課程と出口管理の厳格化等、単位の実質化。
</t>
    <rPh sb="187" eb="188">
      <t>ナド</t>
    </rPh>
    <rPh sb="252" eb="253">
      <t>ナド</t>
    </rPh>
    <phoneticPr fontId="11"/>
  </si>
  <si>
    <t>参考データ【国内の大学等１校につき、①～③は枠内に記入、④～⑥はそれぞれ指定ページ以内】
※人数等の算定に当たっては、原則として「学校基本調査」による定義に基づき記入。</t>
    <rPh sb="78" eb="79">
      <t>モト</t>
    </rPh>
    <rPh sb="81" eb="83">
      <t>キニュウ</t>
    </rPh>
    <phoneticPr fontId="4"/>
  </si>
  <si>
    <r>
      <t>海外相手大学の概要</t>
    </r>
    <r>
      <rPr>
        <b/>
        <sz val="9"/>
        <rFont val="HGSｺﾞｼｯｸM"/>
        <family val="3"/>
        <charset val="128"/>
      </rPr>
      <t>【相手大学ごとに①～③合わせて２ページ以内】</t>
    </r>
    <rPh sb="0" eb="2">
      <t>カイガイ</t>
    </rPh>
    <rPh sb="2" eb="4">
      <t>アイテ</t>
    </rPh>
    <rPh sb="4" eb="6">
      <t>ダイガク</t>
    </rPh>
    <rPh sb="7" eb="9">
      <t>ガイヨウ</t>
    </rPh>
    <phoneticPr fontId="11"/>
  </si>
  <si>
    <t>①大学等全体における出身国別の留学生の受入総数（2019年５月１日現在）及び各出身国（地域）別の2019年度の留学生受入人数</t>
    <rPh sb="3" eb="4">
      <t>トウ</t>
    </rPh>
    <rPh sb="4" eb="6">
      <t>ゼンタイ</t>
    </rPh>
    <rPh sb="10" eb="12">
      <t>シュッシン</t>
    </rPh>
    <rPh sb="12" eb="13">
      <t>コク</t>
    </rPh>
    <rPh sb="13" eb="14">
      <t>ベツ</t>
    </rPh>
    <rPh sb="15" eb="18">
      <t>リュウガクセイ</t>
    </rPh>
    <rPh sb="19" eb="21">
      <t>ウケイレ</t>
    </rPh>
    <rPh sb="21" eb="23">
      <t>ソウスウ</t>
    </rPh>
    <phoneticPr fontId="11"/>
  </si>
  <si>
    <t>2019 年度
受入人数</t>
    <rPh sb="5" eb="7">
      <t>ネンド</t>
    </rPh>
    <rPh sb="7" eb="9">
      <t>ヘイネンド</t>
    </rPh>
    <rPh sb="8" eb="10">
      <t>ウケイ</t>
    </rPh>
    <rPh sb="10" eb="11">
      <t>ヒト</t>
    </rPh>
    <rPh sb="11" eb="12">
      <t>スウ</t>
    </rPh>
    <phoneticPr fontId="11"/>
  </si>
  <si>
    <t>※教育又は研究等を目的として、2019年度中（2019年４月１日から2020年３月３１日まで）に海外の大学等（海外に所在する日本の大学等の分校は除く。）に留学した日本人学生について記入。
なお、2019年３月３１日以前から継続して留学している者は含まない。</t>
    <phoneticPr fontId="4"/>
  </si>
  <si>
    <t>②2019年度中に留学した日本人学生数及び派遣先大学合計校数</t>
    <rPh sb="5" eb="7">
      <t>ネンド</t>
    </rPh>
    <rPh sb="7" eb="8">
      <t>チュウ</t>
    </rPh>
    <rPh sb="9" eb="11">
      <t>リュウガク</t>
    </rPh>
    <rPh sb="13" eb="16">
      <t>ニホンジン</t>
    </rPh>
    <rPh sb="16" eb="18">
      <t>ガクセイ</t>
    </rPh>
    <rPh sb="18" eb="19">
      <t>スウ</t>
    </rPh>
    <rPh sb="19" eb="20">
      <t>オヨ</t>
    </rPh>
    <rPh sb="21" eb="24">
      <t>ハケンサキ</t>
    </rPh>
    <rPh sb="24" eb="26">
      <t>ダイガク</t>
    </rPh>
    <rPh sb="26" eb="28">
      <t>ゴウケイ</t>
    </rPh>
    <rPh sb="28" eb="29">
      <t>コウ</t>
    </rPh>
    <rPh sb="29" eb="30">
      <t>スウ</t>
    </rPh>
    <phoneticPr fontId="11"/>
  </si>
  <si>
    <t>2019年度
派遣人数</t>
    <rPh sb="4" eb="6">
      <t>ネンド</t>
    </rPh>
    <rPh sb="6" eb="8">
      <t>ヘイネンド</t>
    </rPh>
    <rPh sb="7" eb="9">
      <t>ハケン</t>
    </rPh>
    <rPh sb="9" eb="10">
      <t>ニン</t>
    </rPh>
    <rPh sb="10" eb="11">
      <t>スウ</t>
    </rPh>
    <phoneticPr fontId="11"/>
  </si>
  <si>
    <t>※「留学生」とは、「出入国管理及び難民認定法」別表１に定める「留学」の在留資格を有する者に限る。
※「2019年度受入人数」は、2019年４月１日～2020年３月３１日の出身国（地域）別受入人数を記入。
※「全学生数」には、日本人学生及び外国人留学生を含めた大学等全体の2019年5月1日現在の在籍者数を記入。</t>
    <phoneticPr fontId="4"/>
  </si>
  <si>
    <r>
      <t>　</t>
    </r>
    <r>
      <rPr>
        <sz val="9"/>
        <rFont val="HGSｺﾞｼｯｸM"/>
        <family val="3"/>
        <charset val="128"/>
      </rPr>
      <t>※当該申請大学等において、今回申請している内容以外に、文部科学省が行っている大学改革推進等補助金、研究拠点形成費等補助金等、国際化拠点整備事業費補助金又は独立行政法人日本学術振興会が行っている国際交流事業の補助金等による経費措置を受けている取組がある場合、</t>
    </r>
    <r>
      <rPr>
        <sz val="9"/>
        <color indexed="8"/>
        <rFont val="HGSｺﾞｼｯｸM"/>
        <family val="3"/>
        <charset val="128"/>
      </rPr>
      <t>また、現在申請を予定している取組（大学教育再生加速プログラム等）がある場合は、</t>
    </r>
    <r>
      <rPr>
        <sz val="9"/>
        <rFont val="HGSｺﾞｼｯｸM"/>
        <family val="3"/>
        <charset val="128"/>
      </rPr>
      <t>それらの事業名称及び取組内容について、１事業につき３～４行程度を目安に記入すること。その中で、今回の申請内容と類似しているものがある場合には、その相違点についても言及すること。
　 また、独立行政法人日本学生支援機構令和４年度海外留学支援制度（協定派遣・協定受入）に選定されたプログラムがある場合には、本事業の申請内容との関連について必ず明記すること。</t>
    </r>
    <rPh sb="276" eb="278">
      <t>レイワ</t>
    </rPh>
    <rPh sb="281" eb="283">
      <t>カイガイ</t>
    </rPh>
    <rPh sb="290" eb="292">
      <t>キョウテイ</t>
    </rPh>
    <rPh sb="292" eb="294">
      <t>ハケン</t>
    </rPh>
    <rPh sb="301" eb="303">
      <t>センテイ</t>
    </rPh>
    <phoneticPr fontId="11"/>
  </si>
  <si>
    <t>）</t>
  </si>
  <si>
    <t xml:space="preserve">（タイプ : </t>
    <phoneticPr fontId="4"/>
  </si>
  <si>
    <t>(タイプ:</t>
    <phoneticPr fontId="4"/>
  </si>
  <si>
    <t>③大学等全体における外国人教員数（兼務者を含む）（2023年５月１日現在）</t>
    <rPh sb="4" eb="6">
      <t>ゼンタイ</t>
    </rPh>
    <rPh sb="10" eb="12">
      <t>ガイコク</t>
    </rPh>
    <rPh sb="12" eb="13">
      <t>ジン</t>
    </rPh>
    <rPh sb="13" eb="15">
      <t>キョウイン</t>
    </rPh>
    <rPh sb="15" eb="16">
      <t>カズ</t>
    </rPh>
    <rPh sb="17" eb="19">
      <t>ケンム</t>
    </rPh>
    <rPh sb="19" eb="20">
      <t>シャ</t>
    </rPh>
    <rPh sb="21" eb="22">
      <t>フク</t>
    </rPh>
    <rPh sb="29" eb="30">
      <t>ネン</t>
    </rPh>
    <rPh sb="30" eb="31">
      <t>ヘイネン</t>
    </rPh>
    <rPh sb="31" eb="32">
      <t>ガツ</t>
    </rPh>
    <rPh sb="33" eb="34">
      <t>ヒ</t>
    </rPh>
    <rPh sb="34" eb="36">
      <t>ゲンザイ</t>
    </rPh>
    <phoneticPr fontId="11"/>
  </si>
  <si>
    <t>補助金申請ができる経費は、当該事業の遂行に必要な経費であり、本プログラムの目的である大学の国際化によるソーシャルインパクト創出のための使途に限定されます。（令和６年度大学の国際化によるソーシャルインパクト創出支援事業公募要領参照。)</t>
    <rPh sb="45" eb="48">
      <t>コクサイカ</t>
    </rPh>
    <rPh sb="61" eb="63">
      <t>ソウシュツ</t>
    </rPh>
    <rPh sb="86" eb="89">
      <t>コクサイカ</t>
    </rPh>
    <rPh sb="102" eb="108">
      <t>ソウシュツシエンジギョウ</t>
    </rPh>
    <phoneticPr fontId="4"/>
  </si>
  <si>
    <t>各年度通年の数値を記入</t>
    <rPh sb="0" eb="3">
      <t>カクネンド</t>
    </rPh>
    <rPh sb="3" eb="5">
      <t>ツウネン</t>
    </rPh>
    <rPh sb="6" eb="8">
      <t>スウチ</t>
    </rPh>
    <rPh sb="9" eb="11">
      <t>キニュウ</t>
    </rPh>
    <phoneticPr fontId="4"/>
  </si>
  <si>
    <t>＜令和６年度＞　　　経　費　区　分</t>
    <rPh sb="1" eb="3">
      <t>レイワ</t>
    </rPh>
    <phoneticPr fontId="5"/>
  </si>
  <si>
    <t>＜令和７年度＞　　　経　費　区　分</t>
    <rPh sb="1" eb="3">
      <t>レイワ</t>
    </rPh>
    <rPh sb="10" eb="11">
      <t>キョウ</t>
    </rPh>
    <rPh sb="12" eb="13">
      <t>ヒ</t>
    </rPh>
    <rPh sb="14" eb="15">
      <t>ク</t>
    </rPh>
    <rPh sb="16" eb="17">
      <t>ブン</t>
    </rPh>
    <phoneticPr fontId="5"/>
  </si>
  <si>
    <t>＜令和８年度＞　　　経　費　区　分</t>
    <rPh sb="1" eb="3">
      <t>レイワ</t>
    </rPh>
    <rPh sb="10" eb="11">
      <t>キョウ</t>
    </rPh>
    <rPh sb="12" eb="13">
      <t>ヒ</t>
    </rPh>
    <rPh sb="14" eb="15">
      <t>ク</t>
    </rPh>
    <rPh sb="16" eb="17">
      <t>ブン</t>
    </rPh>
    <phoneticPr fontId="5"/>
  </si>
  <si>
    <t>＜令和９年度＞　　　経　費　区　分</t>
    <rPh sb="1" eb="3">
      <t>レイワ</t>
    </rPh>
    <rPh sb="10" eb="11">
      <t>キョウ</t>
    </rPh>
    <rPh sb="12" eb="13">
      <t>ヒ</t>
    </rPh>
    <rPh sb="14" eb="15">
      <t>ク</t>
    </rPh>
    <rPh sb="16" eb="17">
      <t>ブン</t>
    </rPh>
    <phoneticPr fontId="5"/>
  </si>
  <si>
    <t>＜令和１０年度＞　　　経　費　区　分</t>
    <rPh sb="1" eb="3">
      <t>レイワ</t>
    </rPh>
    <rPh sb="11" eb="12">
      <t>キョウ</t>
    </rPh>
    <rPh sb="13" eb="14">
      <t>ヒ</t>
    </rPh>
    <rPh sb="15" eb="16">
      <t>ク</t>
    </rPh>
    <rPh sb="17" eb="18">
      <t>ブン</t>
    </rPh>
    <phoneticPr fontId="5"/>
  </si>
  <si>
    <t>＜令和１１年度＞　　　経　費　区　分</t>
    <rPh sb="1" eb="3">
      <t>レイワ</t>
    </rPh>
    <rPh sb="11" eb="12">
      <t>キョウ</t>
    </rPh>
    <rPh sb="13" eb="14">
      <t>ヒ</t>
    </rPh>
    <rPh sb="15" eb="16">
      <t>ク</t>
    </rPh>
    <rPh sb="17" eb="18">
      <t>ブン</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</si>
  <si>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</si>
  <si>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</si>
  <si>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</si>
  <si>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</si>
  <si>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</si>
  <si>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</si>
  <si>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令和11年度
(目標値）</t>
    <rPh sb="0" eb="2">
      <t>レイワ</t>
    </rPh>
    <rPh sb="4" eb="5">
      <t>ネン</t>
    </rPh>
    <rPh sb="5" eb="6">
      <t>ド</t>
    </rPh>
    <rPh sb="8" eb="11">
      <t>モクヒョウチ</t>
    </rPh>
    <phoneticPr fontId="4"/>
  </si>
  <si>
    <t>連携する地方公共団体の数</t>
    <phoneticPr fontId="4"/>
  </si>
  <si>
    <t>連携する企業等の数</t>
    <rPh sb="0" eb="2">
      <t>レンケイ</t>
    </rPh>
    <phoneticPr fontId="4"/>
  </si>
  <si>
    <t>令和８年度
(目標値）</t>
    <rPh sb="0" eb="2">
      <t>レイワ</t>
    </rPh>
    <rPh sb="3" eb="4">
      <t>ネン</t>
    </rPh>
    <rPh sb="4" eb="5">
      <t>ド</t>
    </rPh>
    <rPh sb="7" eb="10">
      <t>モクヒョウチ</t>
    </rPh>
    <phoneticPr fontId="4"/>
  </si>
  <si>
    <t>令和５年度
(実績値）</t>
    <rPh sb="0" eb="2">
      <t>レイワ</t>
    </rPh>
    <rPh sb="3" eb="4">
      <t>ネン</t>
    </rPh>
    <rPh sb="4" eb="5">
      <t>ド</t>
    </rPh>
    <rPh sb="7" eb="10">
      <t>ジッセキチ</t>
    </rPh>
    <phoneticPr fontId="4"/>
  </si>
  <si>
    <t>学生総数</t>
    <rPh sb="0" eb="2">
      <t>ガクセイ</t>
    </rPh>
    <rPh sb="2" eb="4">
      <t>ソウスウ</t>
    </rPh>
    <phoneticPr fontId="4"/>
  </si>
  <si>
    <t>令和８年度
(目標値）</t>
    <rPh sb="0" eb="2">
      <t>レイワ</t>
    </rPh>
    <rPh sb="3" eb="4">
      <t>ネン</t>
    </rPh>
    <rPh sb="4" eb="5">
      <t>ド</t>
    </rPh>
    <rPh sb="7" eb="9">
      <t>モクヒョウ</t>
    </rPh>
    <rPh sb="9" eb="10">
      <t>アタイ</t>
    </rPh>
    <phoneticPr fontId="4"/>
  </si>
  <si>
    <t>令和８年度
（目標値）</t>
    <rPh sb="0" eb="2">
      <t>レイワ</t>
    </rPh>
    <rPh sb="3" eb="5">
      <t>ネンド</t>
    </rPh>
    <rPh sb="7" eb="10">
      <t>モクヒョウチ</t>
    </rPh>
    <phoneticPr fontId="4"/>
  </si>
  <si>
    <t>令和11年度</t>
    <rPh sb="0" eb="2">
      <t>レイワ</t>
    </rPh>
    <rPh sb="4" eb="5">
      <t>ネン</t>
    </rPh>
    <rPh sb="5" eb="6">
      <t>ド</t>
    </rPh>
    <phoneticPr fontId="4"/>
  </si>
  <si>
    <t>（目標値）</t>
    <rPh sb="1" eb="4">
      <t>モクヒョウチ</t>
    </rPh>
    <phoneticPr fontId="4"/>
  </si>
  <si>
    <t>令和５年度比</t>
    <rPh sb="0" eb="2">
      <t>レイワ</t>
    </rPh>
    <rPh sb="3" eb="4">
      <t>ネン</t>
    </rPh>
    <rPh sb="4" eb="5">
      <t>ド</t>
    </rPh>
    <rPh sb="5" eb="6">
      <t>ヒ</t>
    </rPh>
    <phoneticPr fontId="4"/>
  </si>
  <si>
    <t>４）日本人学生の海外留学人数・割合</t>
    <rPh sb="2" eb="5">
      <t>ニホンジン</t>
    </rPh>
    <rPh sb="5" eb="7">
      <t>ガクセイ</t>
    </rPh>
    <rPh sb="8" eb="10">
      <t>カイガイ</t>
    </rPh>
    <rPh sb="10" eb="12">
      <t>リュウガク</t>
    </rPh>
    <rPh sb="12" eb="13">
      <t>ニン</t>
    </rPh>
    <rPh sb="13" eb="14">
      <t>スウ</t>
    </rPh>
    <rPh sb="15" eb="17">
      <t>ワリアイ</t>
    </rPh>
    <phoneticPr fontId="4"/>
  </si>
  <si>
    <t>５）外国人留学生数・割合</t>
    <rPh sb="2" eb="4">
      <t>ガイコク</t>
    </rPh>
    <rPh sb="4" eb="5">
      <t>ジン</t>
    </rPh>
    <rPh sb="5" eb="8">
      <t>リュウガクセイ</t>
    </rPh>
    <rPh sb="8" eb="9">
      <t>スウ</t>
    </rPh>
    <rPh sb="10" eb="12">
      <t>ワリアイ</t>
    </rPh>
    <phoneticPr fontId="4"/>
  </si>
  <si>
    <t>６）外国人留学生の国内及び地域への就職人数・割合</t>
    <rPh sb="2" eb="4">
      <t>ガイコク</t>
    </rPh>
    <rPh sb="4" eb="5">
      <t>ジン</t>
    </rPh>
    <rPh sb="5" eb="8">
      <t>リュウガクセイ</t>
    </rPh>
    <rPh sb="9" eb="11">
      <t>コクナイ</t>
    </rPh>
    <rPh sb="11" eb="12">
      <t>オヨ</t>
    </rPh>
    <rPh sb="13" eb="15">
      <t>チイキ</t>
    </rPh>
    <rPh sb="17" eb="19">
      <t>シュウショク</t>
    </rPh>
    <rPh sb="19" eb="21">
      <t>ニンズウ</t>
    </rPh>
    <rPh sb="22" eb="24">
      <t>ワリアイ</t>
    </rPh>
    <phoneticPr fontId="4"/>
  </si>
  <si>
    <t>担当教員数</t>
    <rPh sb="0" eb="2">
      <t>タントウ</t>
    </rPh>
    <rPh sb="2" eb="4">
      <t>キョウイン</t>
    </rPh>
    <rPh sb="4" eb="5">
      <t>スウ</t>
    </rPh>
    <phoneticPr fontId="4"/>
  </si>
  <si>
    <t>各年度５月１日の数値を記入</t>
    <rPh sb="0" eb="3">
      <t>カクネンド</t>
    </rPh>
    <rPh sb="4" eb="5">
      <t>ガツ</t>
    </rPh>
    <rPh sb="6" eb="7">
      <t>ニチ</t>
    </rPh>
    <rPh sb="8" eb="10">
      <t>スウチ</t>
    </rPh>
    <rPh sb="11" eb="13">
      <t>キニュウ</t>
    </rPh>
    <phoneticPr fontId="4"/>
  </si>
  <si>
    <t>（指標１）</t>
    <rPh sb="1" eb="3">
      <t>シヒョウ</t>
    </rPh>
    <phoneticPr fontId="4"/>
  </si>
  <si>
    <t>（指標２）</t>
    <rPh sb="1" eb="3">
      <t>シヒョウ</t>
    </rPh>
    <phoneticPr fontId="4"/>
  </si>
  <si>
    <t>年間の総数（のべ）の数値を記入</t>
    <phoneticPr fontId="4"/>
  </si>
  <si>
    <t>各年度通年の数値を記入</t>
  </si>
  <si>
    <t>課程</t>
    <rPh sb="0" eb="2">
      <t>カテイ</t>
    </rPh>
    <phoneticPr fontId="28"/>
  </si>
  <si>
    <t>年次</t>
    <rPh sb="0" eb="2">
      <t>ネンジ</t>
    </rPh>
    <phoneticPr fontId="28"/>
  </si>
  <si>
    <t>単位数</t>
    <rPh sb="0" eb="3">
      <t>タンイスウ</t>
    </rPh>
    <phoneticPr fontId="28"/>
  </si>
  <si>
    <t>令和11年</t>
    <rPh sb="0" eb="2">
      <t>レイワ</t>
    </rPh>
    <rPh sb="4" eb="5">
      <t>ネン</t>
    </rPh>
    <phoneticPr fontId="28"/>
  </si>
  <si>
    <t>事業開始３年目までに実施予定の取組を記入</t>
    <rPh sb="0" eb="2">
      <t>ジギョウ</t>
    </rPh>
    <rPh sb="2" eb="4">
      <t>カイシ</t>
    </rPh>
    <rPh sb="5" eb="7">
      <t>ネンメ</t>
    </rPh>
    <rPh sb="10" eb="14">
      <t>ジッシヨテイ</t>
    </rPh>
    <rPh sb="15" eb="17">
      <t>トリクミ</t>
    </rPh>
    <rPh sb="18" eb="20">
      <t>キニュウ</t>
    </rPh>
    <phoneticPr fontId="4"/>
  </si>
  <si>
    <t>プログラム
規模　
（①＋②）</t>
    <rPh sb="6" eb="8">
      <t>キボ</t>
    </rPh>
    <phoneticPr fontId="5"/>
  </si>
  <si>
    <t>大学名</t>
    <rPh sb="0" eb="3">
      <t>ダイガクメイ</t>
    </rPh>
    <phoneticPr fontId="4"/>
  </si>
  <si>
    <t>【記入要領】</t>
    <rPh sb="1" eb="3">
      <t>キニュウ</t>
    </rPh>
    <rPh sb="3" eb="5">
      <t>ヨウリョウ</t>
    </rPh>
    <phoneticPr fontId="4"/>
  </si>
  <si>
    <t>Ａ：15000以上　Ｂ：5000以上　Ｃ：5000未満</t>
    <rPh sb="7" eb="9">
      <t>イジョウ</t>
    </rPh>
    <rPh sb="16" eb="18">
      <t>イジョウ</t>
    </rPh>
    <rPh sb="25" eb="27">
      <t>ミマン</t>
    </rPh>
    <phoneticPr fontId="4"/>
  </si>
  <si>
    <t>令和11年度</t>
    <rPh sb="0" eb="2">
      <t>レイワ</t>
    </rPh>
    <rPh sb="4" eb="6">
      <t>ネンド</t>
    </rPh>
    <phoneticPr fontId="4"/>
  </si>
  <si>
    <t>C.全授業科目</t>
    <rPh sb="2" eb="3">
      <t>ゼン</t>
    </rPh>
    <rPh sb="3" eb="5">
      <t>ジュギョウ</t>
    </rPh>
    <rPh sb="5" eb="7">
      <t>カモク</t>
    </rPh>
    <phoneticPr fontId="4"/>
  </si>
  <si>
    <t>【全体情報】</t>
    <rPh sb="1" eb="3">
      <t>ゼンタイ</t>
    </rPh>
    <rPh sb="3" eb="5">
      <t>ジョウホウ</t>
    </rPh>
    <phoneticPr fontId="4"/>
  </si>
  <si>
    <t>【人数、科目】</t>
    <rPh sb="1" eb="3">
      <t>ニンズウ</t>
    </rPh>
    <rPh sb="4" eb="6">
      <t>カモク</t>
    </rPh>
    <phoneticPr fontId="4"/>
  </si>
  <si>
    <t>【割合】</t>
    <rPh sb="1" eb="3">
      <t>ワリアイ</t>
    </rPh>
    <phoneticPr fontId="4"/>
  </si>
  <si>
    <t>R8年度</t>
    <rPh sb="2" eb="4">
      <t>ネンド</t>
    </rPh>
    <phoneticPr fontId="4"/>
  </si>
  <si>
    <t>R11年度</t>
    <rPh sb="3" eb="5">
      <t>ネンド</t>
    </rPh>
    <phoneticPr fontId="4"/>
  </si>
  <si>
    <t>　  iii）外国語による授業は、全授業科目に占める外国語により実施される授業科目（語学としての授業を除く）</t>
    <rPh sb="7" eb="9">
      <t>ガイコク</t>
    </rPh>
    <rPh sb="9" eb="10">
      <t>ゴ</t>
    </rPh>
    <rPh sb="13" eb="15">
      <t>ジュギョウ</t>
    </rPh>
    <rPh sb="17" eb="18">
      <t>ゼン</t>
    </rPh>
    <rPh sb="18" eb="20">
      <t>ジュギョウ</t>
    </rPh>
    <rPh sb="20" eb="22">
      <t>カモク</t>
    </rPh>
    <rPh sb="23" eb="24">
      <t>シ</t>
    </rPh>
    <rPh sb="26" eb="28">
      <t>ガイコク</t>
    </rPh>
    <rPh sb="28" eb="29">
      <t>ゴ</t>
    </rPh>
    <rPh sb="32" eb="34">
      <t>ジッシ</t>
    </rPh>
    <rPh sb="37" eb="39">
      <t>ジュギョウ</t>
    </rPh>
    <rPh sb="39" eb="41">
      <t>カモク</t>
    </rPh>
    <rPh sb="42" eb="44">
      <t>ゴガク</t>
    </rPh>
    <rPh sb="48" eb="50">
      <t>ジュギョウ</t>
    </rPh>
    <rPh sb="51" eb="52">
      <t>ノゾ</t>
    </rPh>
    <phoneticPr fontId="4"/>
  </si>
  <si>
    <t>（SGU採択の有無）</t>
    <rPh sb="4" eb="6">
      <t>サイタク</t>
    </rPh>
    <rPh sb="7" eb="9">
      <t>ウム</t>
    </rPh>
    <phoneticPr fontId="4"/>
  </si>
  <si>
    <t>８）その他　任意指標</t>
    <rPh sb="4" eb="5">
      <t>タ</t>
    </rPh>
    <rPh sb="6" eb="8">
      <t>ニンイ</t>
    </rPh>
    <rPh sb="8" eb="10">
      <t>シヒョウ</t>
    </rPh>
    <phoneticPr fontId="4"/>
  </si>
  <si>
    <t>　　　・国内就職希望者数 （ア）</t>
    <rPh sb="4" eb="6">
      <t>コクナイ</t>
    </rPh>
    <rPh sb="6" eb="8">
      <t>シュウショク</t>
    </rPh>
    <rPh sb="8" eb="10">
      <t>キボウ</t>
    </rPh>
    <rPh sb="10" eb="11">
      <t>シャ</t>
    </rPh>
    <rPh sb="11" eb="12">
      <t>スウ</t>
    </rPh>
    <phoneticPr fontId="4"/>
  </si>
  <si>
    <t xml:space="preserve">　　　・海外就職希望者数 （イ） </t>
    <rPh sb="4" eb="6">
      <t>カイガイ</t>
    </rPh>
    <rPh sb="6" eb="8">
      <t>シュウショク</t>
    </rPh>
    <rPh sb="8" eb="10">
      <t>キボウ</t>
    </rPh>
    <rPh sb="10" eb="11">
      <t>シャ</t>
    </rPh>
    <rPh sb="11" eb="12">
      <t>スウ</t>
    </rPh>
    <phoneticPr fontId="4"/>
  </si>
  <si>
    <t>（実績値）</t>
    <rPh sb="1" eb="4">
      <t>ジッセキチ</t>
    </rPh>
    <phoneticPr fontId="4"/>
  </si>
  <si>
    <t>令和５年度</t>
    <rPh sb="0" eb="2">
      <t>レイワ</t>
    </rPh>
    <rPh sb="3" eb="5">
      <t>ネンド</t>
    </rPh>
    <phoneticPr fontId="4"/>
  </si>
  <si>
    <t>令和８年度</t>
    <rPh sb="0" eb="2">
      <t>レイワ</t>
    </rPh>
    <rPh sb="3" eb="5">
      <t>ネンド</t>
    </rPh>
    <phoneticPr fontId="4"/>
  </si>
  <si>
    <t>i）外国人留学生</t>
    <rPh sb="2" eb="8">
      <t>ガイコクジンリュウガクセイ</t>
    </rPh>
    <phoneticPr fontId="4"/>
  </si>
  <si>
    <t>ii）外国人教員</t>
    <rPh sb="3" eb="5">
      <t>ガイコク</t>
    </rPh>
    <rPh sb="5" eb="6">
      <t>ジン</t>
    </rPh>
    <rPh sb="6" eb="8">
      <t>キョウイン</t>
    </rPh>
    <phoneticPr fontId="4"/>
  </si>
  <si>
    <t>iii）外国語による授業</t>
    <rPh sb="4" eb="7">
      <t>ガイコクゴ</t>
    </rPh>
    <rPh sb="10" eb="12">
      <t>ジュギョウ</t>
    </rPh>
    <phoneticPr fontId="4"/>
  </si>
  <si>
    <t>判定</t>
    <rPh sb="0" eb="2">
      <t>ハンテイ</t>
    </rPh>
    <phoneticPr fontId="4"/>
  </si>
  <si>
    <t xml:space="preserve"> 　 ・②のうち、国内就職者数 （ウ）   </t>
    <rPh sb="9" eb="11">
      <t>コクナイ</t>
    </rPh>
    <rPh sb="11" eb="13">
      <t>シュウショク</t>
    </rPh>
    <rPh sb="13" eb="14">
      <t>シャ</t>
    </rPh>
    <rPh sb="14" eb="15">
      <t>スウ</t>
    </rPh>
    <phoneticPr fontId="4"/>
  </si>
  <si>
    <t>外国人留学生のうち就職希望者数①</t>
    <rPh sb="0" eb="2">
      <t>ガイコク</t>
    </rPh>
    <rPh sb="2" eb="3">
      <t>ジン</t>
    </rPh>
    <rPh sb="3" eb="6">
      <t>リュウガクセイ</t>
    </rPh>
    <rPh sb="9" eb="11">
      <t>シュウショク</t>
    </rPh>
    <rPh sb="11" eb="13">
      <t>キボウ</t>
    </rPh>
    <rPh sb="13" eb="14">
      <t>シャ</t>
    </rPh>
    <phoneticPr fontId="4"/>
  </si>
  <si>
    <t>外国人留学生のうち就職者数②　</t>
    <rPh sb="0" eb="6">
      <t>ガイコクジンリュウガクセイ</t>
    </rPh>
    <rPh sb="9" eb="11">
      <t>シュウショク</t>
    </rPh>
    <rPh sb="11" eb="12">
      <t>シャ</t>
    </rPh>
    <rPh sb="12" eb="13">
      <t>スウ</t>
    </rPh>
    <phoneticPr fontId="4"/>
  </si>
  <si>
    <t>　　【①の内訳】</t>
    <rPh sb="5" eb="7">
      <t>ウチワケ</t>
    </rPh>
    <phoneticPr fontId="4"/>
  </si>
  <si>
    <t>科目数等</t>
    <rPh sb="0" eb="2">
      <t>カモク</t>
    </rPh>
    <rPh sb="2" eb="3">
      <t>スウ</t>
    </rPh>
    <rPh sb="3" eb="4">
      <t>トウ</t>
    </rPh>
    <phoneticPr fontId="4"/>
  </si>
  <si>
    <t>正課科目数</t>
    <rPh sb="0" eb="2">
      <t>セイカ</t>
    </rPh>
    <rPh sb="2" eb="4">
      <t>カモク</t>
    </rPh>
    <rPh sb="4" eb="5">
      <t>スウ</t>
    </rPh>
    <phoneticPr fontId="4"/>
  </si>
  <si>
    <t>参加学生数</t>
    <rPh sb="0" eb="2">
      <t>サンカ</t>
    </rPh>
    <rPh sb="2" eb="4">
      <t>ガクセイ</t>
    </rPh>
    <rPh sb="4" eb="5">
      <t>スウ</t>
    </rPh>
    <phoneticPr fontId="4"/>
  </si>
  <si>
    <t>　うち多文化共修科目数　①</t>
    <rPh sb="3" eb="6">
      <t>タブンカ</t>
    </rPh>
    <rPh sb="6" eb="7">
      <t>トモ</t>
    </rPh>
    <rPh sb="7" eb="8">
      <t>オサ</t>
    </rPh>
    <rPh sb="8" eb="10">
      <t>カモク</t>
    </rPh>
    <rPh sb="10" eb="11">
      <t>スウ</t>
    </rPh>
    <phoneticPr fontId="4"/>
  </si>
  <si>
    <t>①の参加学生数（Ａ：Ｂ＋Ｃ）</t>
    <phoneticPr fontId="4"/>
  </si>
  <si>
    <t>　うち日本人学生数（Ｂ）</t>
    <rPh sb="3" eb="6">
      <t>ニホンジン</t>
    </rPh>
    <rPh sb="6" eb="9">
      <t>ガクセイスウ</t>
    </rPh>
    <phoneticPr fontId="4"/>
  </si>
  <si>
    <t>　うち外国人学生数（Ｃ）</t>
    <rPh sb="3" eb="5">
      <t>ガイコク</t>
    </rPh>
    <rPh sb="5" eb="6">
      <t>ジン</t>
    </rPh>
    <rPh sb="6" eb="9">
      <t>ガクセイスウ</t>
    </rPh>
    <rPh sb="8" eb="9">
      <t>カズ</t>
    </rPh>
    <phoneticPr fontId="4"/>
  </si>
  <si>
    <t>日本人学生数（Ｅ）</t>
    <rPh sb="0" eb="3">
      <t>ニホンジン</t>
    </rPh>
    <rPh sb="3" eb="6">
      <t>ガクセイスウ</t>
    </rPh>
    <phoneticPr fontId="4"/>
  </si>
  <si>
    <t>外国人学生数（Ｆ）</t>
    <rPh sb="3" eb="5">
      <t>ガクセイ</t>
    </rPh>
    <phoneticPr fontId="4"/>
  </si>
  <si>
    <t>学生総数（Ｄ：Ｅ＋Ｆ）</t>
    <rPh sb="0" eb="2">
      <t>ガクセイ</t>
    </rPh>
    <rPh sb="2" eb="4">
      <t>ソウスウ</t>
    </rPh>
    <phoneticPr fontId="4"/>
  </si>
  <si>
    <t>教員総数（Ａ)</t>
    <rPh sb="0" eb="2">
      <t>キョウイン</t>
    </rPh>
    <rPh sb="2" eb="4">
      <t>ソウスウ</t>
    </rPh>
    <phoneticPr fontId="4"/>
  </si>
  <si>
    <t>　うち多文化共修科目の担当教員数（Ｂ)</t>
    <rPh sb="3" eb="6">
      <t>タブンカ</t>
    </rPh>
    <rPh sb="6" eb="8">
      <t>キョウシュウ</t>
    </rPh>
    <rPh sb="8" eb="10">
      <t>カモク</t>
    </rPh>
    <rPh sb="11" eb="13">
      <t>タントウ</t>
    </rPh>
    <rPh sb="13" eb="15">
      <t>キョウイン</t>
    </rPh>
    <rPh sb="15" eb="16">
      <t>スウ</t>
    </rPh>
    <phoneticPr fontId="4"/>
  </si>
  <si>
    <t>割合（Ｂ／Ａ)</t>
    <rPh sb="0" eb="2">
      <t>ワリアイ</t>
    </rPh>
    <phoneticPr fontId="4"/>
  </si>
  <si>
    <t>連携するNGO・NPO・国際機関等の団体</t>
    <rPh sb="0" eb="2">
      <t>レンケイ</t>
    </rPh>
    <rPh sb="12" eb="14">
      <t>コクサイ</t>
    </rPh>
    <rPh sb="14" eb="16">
      <t>キカン</t>
    </rPh>
    <rPh sb="16" eb="17">
      <t>トウ</t>
    </rPh>
    <rPh sb="18" eb="20">
      <t>ダンタイ</t>
    </rPh>
    <phoneticPr fontId="4"/>
  </si>
  <si>
    <t>TA・SA総数（Ｃ)</t>
    <rPh sb="5" eb="7">
      <t>ソウスウ</t>
    </rPh>
    <phoneticPr fontId="4"/>
  </si>
  <si>
    <t>ＴＡ・ＳＡ数</t>
    <rPh sb="5" eb="6">
      <t>スウ</t>
    </rPh>
    <phoneticPr fontId="4"/>
  </si>
  <si>
    <t>　※　要件：事業計画最終年度の人数が、令和５年度比220％以上もしくは全学生数の３割以上に設定すること</t>
    <phoneticPr fontId="4"/>
  </si>
  <si>
    <t>各年度５月１日の数値を記入</t>
  </si>
  <si>
    <t>日本人学生の海外留学人数（Ｂ)</t>
    <rPh sb="0" eb="3">
      <t>ニホンジン</t>
    </rPh>
    <rPh sb="3" eb="5">
      <t>ガクセイ</t>
    </rPh>
    <rPh sb="6" eb="8">
      <t>カイガイ</t>
    </rPh>
    <rPh sb="8" eb="10">
      <t>リュウガク</t>
    </rPh>
    <rPh sb="10" eb="12">
      <t>ニンズウ</t>
    </rPh>
    <phoneticPr fontId="4"/>
  </si>
  <si>
    <t>　※　要件：事業計画最終年度の人数が、令和５年度比140％倍以上もしくは全学生の３割以上に設定すること</t>
    <phoneticPr fontId="4"/>
  </si>
  <si>
    <t>　　　　　　　　</t>
    <phoneticPr fontId="4"/>
  </si>
  <si>
    <t>各年度通年の数値を記入</t>
    <phoneticPr fontId="4"/>
  </si>
  <si>
    <t>各年度任意の数値を記入</t>
    <rPh sb="3" eb="5">
      <t>ニンイ</t>
    </rPh>
    <phoneticPr fontId="4"/>
  </si>
  <si>
    <t>　※　要件：事業計画最終年度の進学者数を除く国内での就職希望者の６割以上を占めること</t>
    <phoneticPr fontId="4"/>
  </si>
  <si>
    <t>１)多文化共修科目数・参加学生数</t>
    <rPh sb="2" eb="5">
      <t>タブンカ</t>
    </rPh>
    <rPh sb="5" eb="6">
      <t>トモ</t>
    </rPh>
    <rPh sb="6" eb="7">
      <t>オサ</t>
    </rPh>
    <rPh sb="7" eb="9">
      <t>カモク</t>
    </rPh>
    <rPh sb="9" eb="10">
      <t>スウ</t>
    </rPh>
    <rPh sb="11" eb="13">
      <t>サンカ</t>
    </rPh>
    <rPh sb="13" eb="15">
      <t>ガクセイ</t>
    </rPh>
    <rPh sb="15" eb="16">
      <t>スウ</t>
    </rPh>
    <phoneticPr fontId="4"/>
  </si>
  <si>
    <t>※「教員総数」は、従前の大学設置基準第十二条で定める「専任教員」の数値を記入すること。</t>
    <rPh sb="2" eb="4">
      <t>キョウイン</t>
    </rPh>
    <rPh sb="4" eb="6">
      <t>ソウスウ</t>
    </rPh>
    <rPh sb="9" eb="11">
      <t>ジュウゼン</t>
    </rPh>
    <rPh sb="12" eb="14">
      <t>ダイガク</t>
    </rPh>
    <rPh sb="14" eb="16">
      <t>セッチ</t>
    </rPh>
    <rPh sb="16" eb="18">
      <t>キジュン</t>
    </rPh>
    <rPh sb="18" eb="19">
      <t>ダイ</t>
    </rPh>
    <rPh sb="19" eb="21">
      <t>ジュウニ</t>
    </rPh>
    <rPh sb="21" eb="22">
      <t>ジョウ</t>
    </rPh>
    <rPh sb="23" eb="24">
      <t>サダ</t>
    </rPh>
    <rPh sb="27" eb="29">
      <t>センニン</t>
    </rPh>
    <rPh sb="29" eb="31">
      <t>キョウイン</t>
    </rPh>
    <rPh sb="33" eb="35">
      <t>スウチ</t>
    </rPh>
    <rPh sb="36" eb="38">
      <t>キニュウ</t>
    </rPh>
    <phoneticPr fontId="4"/>
  </si>
  <si>
    <t>　うち多文化共修に関連して雇用する
　TA・SA数（Ｄ)</t>
    <rPh sb="13" eb="15">
      <t>コヨウ</t>
    </rPh>
    <phoneticPr fontId="4"/>
  </si>
  <si>
    <t>　【内訳】</t>
    <rPh sb="2" eb="4">
      <t>ウチワケ</t>
    </rPh>
    <phoneticPr fontId="4"/>
  </si>
  <si>
    <t>　　①短期留学人数</t>
    <rPh sb="3" eb="5">
      <t>タンキ</t>
    </rPh>
    <rPh sb="5" eb="7">
      <t>リュウガク</t>
    </rPh>
    <rPh sb="7" eb="9">
      <t>ニンズウ</t>
    </rPh>
    <phoneticPr fontId="4"/>
  </si>
  <si>
    <t>　　②中期留学人数</t>
    <rPh sb="3" eb="5">
      <t>チュウキ</t>
    </rPh>
    <rPh sb="5" eb="7">
      <t>リュウガク</t>
    </rPh>
    <rPh sb="7" eb="9">
      <t>ニンズ</t>
    </rPh>
    <phoneticPr fontId="4"/>
  </si>
  <si>
    <t>　　③長期留学人数</t>
    <rPh sb="3" eb="5">
      <t>チョウキ</t>
    </rPh>
    <rPh sb="5" eb="7">
      <t>リュウガク</t>
    </rPh>
    <rPh sb="7" eb="9">
      <t>ニンズウ</t>
    </rPh>
    <phoneticPr fontId="4"/>
  </si>
  <si>
    <t>全学生数（Ａ)</t>
    <rPh sb="0" eb="1">
      <t>ゼン</t>
    </rPh>
    <rPh sb="1" eb="4">
      <t>ガクセイスウ</t>
    </rPh>
    <phoneticPr fontId="4"/>
  </si>
  <si>
    <t>　うち、短期留学生数</t>
    <rPh sb="4" eb="6">
      <t>タンキ</t>
    </rPh>
    <rPh sb="6" eb="9">
      <t>リュウガクセイ</t>
    </rPh>
    <rPh sb="9" eb="10">
      <t>スウ</t>
    </rPh>
    <phoneticPr fontId="4"/>
  </si>
  <si>
    <t>外国人留学生数（※短期留学生含む）（Ｂ)</t>
    <rPh sb="0" eb="2">
      <t>ガイコク</t>
    </rPh>
    <rPh sb="2" eb="3">
      <t>ジン</t>
    </rPh>
    <rPh sb="3" eb="6">
      <t>リュウガクセイ</t>
    </rPh>
    <rPh sb="6" eb="7">
      <t>スウ</t>
    </rPh>
    <rPh sb="9" eb="11">
      <t>タンキ</t>
    </rPh>
    <rPh sb="11" eb="14">
      <t>リュウガクセイ</t>
    </rPh>
    <rPh sb="14" eb="15">
      <t>フク</t>
    </rPh>
    <phoneticPr fontId="4"/>
  </si>
  <si>
    <t>【内訳１】</t>
    <rPh sb="1" eb="3">
      <t>ウチワケ</t>
    </rPh>
    <phoneticPr fontId="4"/>
  </si>
  <si>
    <t>※「授業科目」は、「授業総数」を記入すること。</t>
    <rPh sb="2" eb="4">
      <t>ジュギョウ</t>
    </rPh>
    <rPh sb="4" eb="6">
      <t>カモク</t>
    </rPh>
    <rPh sb="10" eb="12">
      <t>ジュギョウ</t>
    </rPh>
    <rPh sb="12" eb="14">
      <t>ソウスウ</t>
    </rPh>
    <rPh sb="16" eb="18">
      <t>キニュウ</t>
    </rPh>
    <phoneticPr fontId="4"/>
  </si>
  <si>
    <t>※：  i）外国人留学生の割合は、全学生数に占める年間の外国人留学生</t>
    <rPh sb="6" eb="8">
      <t>ガイコク</t>
    </rPh>
    <rPh sb="8" eb="9">
      <t>ジン</t>
    </rPh>
    <rPh sb="9" eb="12">
      <t>リュウガクセイ</t>
    </rPh>
    <rPh sb="13" eb="15">
      <t>ワリアイ</t>
    </rPh>
    <rPh sb="17" eb="20">
      <t>ゼンガクセイ</t>
    </rPh>
    <rPh sb="20" eb="21">
      <t>カズ</t>
    </rPh>
    <rPh sb="22" eb="23">
      <t>シ</t>
    </rPh>
    <rPh sb="25" eb="27">
      <t>ネンカン</t>
    </rPh>
    <rPh sb="28" eb="30">
      <t>ガイコク</t>
    </rPh>
    <rPh sb="30" eb="31">
      <t>ジン</t>
    </rPh>
    <rPh sb="31" eb="34">
      <t>リュウガクセイ</t>
    </rPh>
    <phoneticPr fontId="4"/>
  </si>
  <si>
    <t>２)多文化共修科目に関連する担当教員や多文化共修に関連するTA・SAの数</t>
    <rPh sb="2" eb="5">
      <t>タブンカ</t>
    </rPh>
    <rPh sb="5" eb="7">
      <t>キョウシュウ</t>
    </rPh>
    <rPh sb="7" eb="9">
      <t>カモク</t>
    </rPh>
    <rPh sb="10" eb="12">
      <t>カンレン</t>
    </rPh>
    <rPh sb="14" eb="16">
      <t>タントウ</t>
    </rPh>
    <rPh sb="16" eb="18">
      <t>キョウイン</t>
    </rPh>
    <rPh sb="19" eb="22">
      <t>タブンカ</t>
    </rPh>
    <rPh sb="22" eb="24">
      <t>キョウシュウ</t>
    </rPh>
    <rPh sb="25" eb="27">
      <t>カンレン</t>
    </rPh>
    <rPh sb="35" eb="36">
      <t>カズ</t>
    </rPh>
    <phoneticPr fontId="4"/>
  </si>
  <si>
    <t>３）多文化共修科目に関連して、連携する地方公共団体や企業、NPO・NGO・国際機関等の数</t>
    <rPh sb="2" eb="5">
      <t>タブンカ</t>
    </rPh>
    <rPh sb="5" eb="7">
      <t>キョウシュウ</t>
    </rPh>
    <rPh sb="7" eb="9">
      <t>カモク</t>
    </rPh>
    <rPh sb="10" eb="12">
      <t>カンレン</t>
    </rPh>
    <rPh sb="37" eb="39">
      <t>コクサイ</t>
    </rPh>
    <rPh sb="39" eb="41">
      <t>キカン</t>
    </rPh>
    <phoneticPr fontId="4"/>
  </si>
  <si>
    <t>　うち、多文化共修科目に関連して海外留学する
　日本人学生数（Ｃ）</t>
    <rPh sb="4" eb="7">
      <t>タブンカ</t>
    </rPh>
    <rPh sb="9" eb="11">
      <t>カモク</t>
    </rPh>
    <phoneticPr fontId="4"/>
  </si>
  <si>
    <t>日本人学生数（Ａ）</t>
    <phoneticPr fontId="4"/>
  </si>
  <si>
    <t>各年度５月１日の数値を記入</t>
    <phoneticPr fontId="4"/>
  </si>
  <si>
    <t>B.全専任教員</t>
    <phoneticPr fontId="4"/>
  </si>
  <si>
    <t>※「専任教員」は、従前の大学設置基準第十二条で定める「専任教員」の数値を記入すること。</t>
    <phoneticPr fontId="4"/>
  </si>
  <si>
    <t>iii） 外国語による授業</t>
    <rPh sb="5" eb="7">
      <t>ガイコク</t>
    </rPh>
    <rPh sb="7" eb="8">
      <t>ゴ</t>
    </rPh>
    <rPh sb="11" eb="13">
      <t>ジュギョウ</t>
    </rPh>
    <phoneticPr fontId="4"/>
  </si>
  <si>
    <t>　1_【全体情報】及び【人数、科目】の各欄を年度ごとに記入すること。</t>
    <rPh sb="4" eb="6">
      <t>ゼンタイ</t>
    </rPh>
    <rPh sb="6" eb="8">
      <t>ジョウホウ</t>
    </rPh>
    <rPh sb="9" eb="10">
      <t>オヨ</t>
    </rPh>
    <rPh sb="12" eb="14">
      <t>ニンズウ</t>
    </rPh>
    <rPh sb="15" eb="17">
      <t>カモク</t>
    </rPh>
    <rPh sb="19" eb="20">
      <t>カク</t>
    </rPh>
    <rPh sb="20" eb="21">
      <t>ラン</t>
    </rPh>
    <rPh sb="22" eb="24">
      <t>ネンド</t>
    </rPh>
    <rPh sb="27" eb="29">
      <t>キニュウ</t>
    </rPh>
    <phoneticPr fontId="4"/>
  </si>
  <si>
    <t>　2_割合は、小数点以下第1位まで計算（第2位を四捨五入）とする。</t>
    <rPh sb="3" eb="5">
      <t>ワリアイ</t>
    </rPh>
    <rPh sb="7" eb="10">
      <t>ショウスウテン</t>
    </rPh>
    <rPh sb="10" eb="12">
      <t>イカ</t>
    </rPh>
    <rPh sb="12" eb="13">
      <t>ダイ</t>
    </rPh>
    <rPh sb="14" eb="15">
      <t>イ</t>
    </rPh>
    <rPh sb="17" eb="19">
      <t>ケイサン</t>
    </rPh>
    <rPh sb="20" eb="21">
      <t>ダイ</t>
    </rPh>
    <rPh sb="22" eb="23">
      <t>イ</t>
    </rPh>
    <rPh sb="24" eb="28">
      <t>シシャゴニュウ</t>
    </rPh>
    <phoneticPr fontId="4"/>
  </si>
  <si>
    <t>科目区分</t>
    <rPh sb="0" eb="4">
      <t>カモククブン</t>
    </rPh>
    <phoneticPr fontId="28"/>
  </si>
  <si>
    <t>事業開始３年目までに実施予定の科目を記入</t>
    <phoneticPr fontId="4"/>
  </si>
  <si>
    <t>令和7年度</t>
    <rPh sb="0" eb="2">
      <t>レイワ</t>
    </rPh>
    <rPh sb="3" eb="4">
      <t>ネン</t>
    </rPh>
    <rPh sb="4" eb="5">
      <t>ド</t>
    </rPh>
    <phoneticPr fontId="28"/>
  </si>
  <si>
    <t>令和8年度</t>
    <rPh sb="0" eb="2">
      <t>レイワ</t>
    </rPh>
    <rPh sb="3" eb="4">
      <t>ネン</t>
    </rPh>
    <rPh sb="4" eb="5">
      <t>ド</t>
    </rPh>
    <phoneticPr fontId="28"/>
  </si>
  <si>
    <t>令和11年度</t>
    <rPh sb="0" eb="2">
      <t>レイワ</t>
    </rPh>
    <rPh sb="4" eb="5">
      <t>ネン</t>
    </rPh>
    <rPh sb="5" eb="6">
      <t>ド</t>
    </rPh>
    <phoneticPr fontId="28"/>
  </si>
  <si>
    <t>※4：外国人学生の履修割合は、最終(R11)年度における全履修目標人数における割合とし、小数点以下第1位まで（第2位を四捨五入）とする。</t>
    <rPh sb="6" eb="8">
      <t>ガクセイ</t>
    </rPh>
    <rPh sb="9" eb="11">
      <t>リシュウ</t>
    </rPh>
    <rPh sb="15" eb="17">
      <t>サイシュウ</t>
    </rPh>
    <rPh sb="22" eb="24">
      <t>ネンド</t>
    </rPh>
    <rPh sb="28" eb="29">
      <t>ゼン</t>
    </rPh>
    <rPh sb="29" eb="31">
      <t>リシュウ</t>
    </rPh>
    <rPh sb="31" eb="33">
      <t>モクヒョウ</t>
    </rPh>
    <rPh sb="33" eb="35">
      <t>ニンズウ</t>
    </rPh>
    <rPh sb="39" eb="41">
      <t>ワリアイ</t>
    </rPh>
    <rPh sb="44" eb="47">
      <t>ショウスウテン</t>
    </rPh>
    <phoneticPr fontId="4"/>
  </si>
  <si>
    <t>※1：実施期間を記入すること。なお、特定の期間によらない場合は、「－」とすること。</t>
    <rPh sb="3" eb="5">
      <t>ジッシ</t>
    </rPh>
    <rPh sb="5" eb="7">
      <t>キカン</t>
    </rPh>
    <rPh sb="8" eb="10">
      <t>キニュウ</t>
    </rPh>
    <rPh sb="18" eb="20">
      <t>トクテイ</t>
    </rPh>
    <rPh sb="21" eb="23">
      <t>キカン</t>
    </rPh>
    <rPh sb="28" eb="30">
      <t>バアイ</t>
    </rPh>
    <phoneticPr fontId="4"/>
  </si>
  <si>
    <t>※5：取組の概要は、多文化共修科目の取組であることが分かるよう簡潔に記入すること。</t>
    <rPh sb="3" eb="4">
      <t>ト</t>
    </rPh>
    <rPh sb="4" eb="5">
      <t>ク</t>
    </rPh>
    <rPh sb="6" eb="8">
      <t>ガイヨウ</t>
    </rPh>
    <rPh sb="10" eb="13">
      <t>タブンカ</t>
    </rPh>
    <rPh sb="13" eb="15">
      <t>キョウシュウ</t>
    </rPh>
    <rPh sb="15" eb="17">
      <t>カモク</t>
    </rPh>
    <rPh sb="18" eb="19">
      <t>ト</t>
    </rPh>
    <rPh sb="19" eb="20">
      <t>ク</t>
    </rPh>
    <rPh sb="26" eb="27">
      <t>ワ</t>
    </rPh>
    <rPh sb="31" eb="33">
      <t>カンケツ</t>
    </rPh>
    <rPh sb="34" eb="36">
      <t>キニュウ</t>
    </rPh>
    <phoneticPr fontId="4"/>
  </si>
  <si>
    <t>ii）   外国人教員</t>
    <rPh sb="6" eb="8">
      <t>ガイコク</t>
    </rPh>
    <rPh sb="8" eb="9">
      <t>ジン</t>
    </rPh>
    <rPh sb="9" eb="11">
      <t>キョウイン</t>
    </rPh>
    <phoneticPr fontId="4"/>
  </si>
  <si>
    <t>※「外国人教員」は、従前の大学設置基準第十二条で定める「専任教員」のうち、該当する数値を記入すること。</t>
    <rPh sb="2" eb="4">
      <t>ガイコク</t>
    </rPh>
    <rPh sb="4" eb="5">
      <t>ジン</t>
    </rPh>
    <rPh sb="5" eb="7">
      <t>キョウイン</t>
    </rPh>
    <rPh sb="37" eb="39">
      <t>ガイトウ</t>
    </rPh>
    <phoneticPr fontId="4"/>
  </si>
  <si>
    <t>開設年度</t>
    <rPh sb="0" eb="2">
      <t>カイセツ</t>
    </rPh>
    <rPh sb="2" eb="4">
      <t>ネンド</t>
    </rPh>
    <phoneticPr fontId="4"/>
  </si>
  <si>
    <t>（３－１）多文化共修科目一覧表　【正課科目】</t>
    <rPh sb="5" eb="8">
      <t>タブンカ</t>
    </rPh>
    <rPh sb="8" eb="9">
      <t>トモ</t>
    </rPh>
    <rPh sb="9" eb="10">
      <t>オサ</t>
    </rPh>
    <rPh sb="10" eb="12">
      <t>カモク</t>
    </rPh>
    <rPh sb="12" eb="15">
      <t>イチランヒョウ</t>
    </rPh>
    <rPh sb="17" eb="19">
      <t>セイカ</t>
    </rPh>
    <rPh sb="19" eb="21">
      <t>カモク</t>
    </rPh>
    <phoneticPr fontId="4"/>
  </si>
  <si>
    <t>（３－２）多文化共修科目一覧表　【正課外科目】</t>
    <rPh sb="5" eb="8">
      <t>タブンカ</t>
    </rPh>
    <rPh sb="8" eb="9">
      <t>トモ</t>
    </rPh>
    <rPh sb="9" eb="10">
      <t>オサ</t>
    </rPh>
    <rPh sb="10" eb="12">
      <t>カモク</t>
    </rPh>
    <rPh sb="12" eb="15">
      <t>イチランヒョウ</t>
    </rPh>
    <rPh sb="17" eb="19">
      <t>セイカ</t>
    </rPh>
    <rPh sb="19" eb="20">
      <t>ソト</t>
    </rPh>
    <rPh sb="20" eb="22">
      <t>カモク</t>
    </rPh>
    <phoneticPr fontId="4"/>
  </si>
  <si>
    <t>※「学生総数」は、各年度通年の数値を記入すること（全学生数とは異なる）。</t>
    <rPh sb="2" eb="4">
      <t>ガクセイ</t>
    </rPh>
    <rPh sb="4" eb="6">
      <t>ソウスウ</t>
    </rPh>
    <rPh sb="9" eb="12">
      <t>カクネンド</t>
    </rPh>
    <rPh sb="12" eb="14">
      <t>ツウネン</t>
    </rPh>
    <rPh sb="15" eb="17">
      <t>スウチ</t>
    </rPh>
    <rPh sb="18" eb="20">
      <t>キニュウ</t>
    </rPh>
    <rPh sb="25" eb="26">
      <t>ゼン</t>
    </rPh>
    <rPh sb="26" eb="29">
      <t>ガクセイスウ</t>
    </rPh>
    <rPh sb="31" eb="32">
      <t>コト</t>
    </rPh>
    <phoneticPr fontId="4"/>
  </si>
  <si>
    <t>※「多文化共修に関連して雇用するSA」は、外国人留学生の学生生活や授業外での学習等を補助
　する業務を担う学生を指すため、必ずしも授業によるものではない。</t>
    <rPh sb="2" eb="5">
      <t>タブンカ</t>
    </rPh>
    <rPh sb="5" eb="7">
      <t>キョウシュウ</t>
    </rPh>
    <rPh sb="8" eb="10">
      <t>カンレン</t>
    </rPh>
    <rPh sb="12" eb="14">
      <t>コヨウ</t>
    </rPh>
    <rPh sb="21" eb="23">
      <t>ガイコク</t>
    </rPh>
    <rPh sb="23" eb="24">
      <t>ジン</t>
    </rPh>
    <rPh sb="24" eb="27">
      <t>リュウガクセイ</t>
    </rPh>
    <rPh sb="28" eb="30">
      <t>ガクセイ</t>
    </rPh>
    <rPh sb="30" eb="32">
      <t>セイカツ</t>
    </rPh>
    <rPh sb="33" eb="35">
      <t>ジュギョウ</t>
    </rPh>
    <rPh sb="35" eb="36">
      <t>ガイ</t>
    </rPh>
    <rPh sb="38" eb="40">
      <t>ガクシュウ</t>
    </rPh>
    <rPh sb="40" eb="41">
      <t>トウ</t>
    </rPh>
    <rPh sb="42" eb="44">
      <t>ホジョ</t>
    </rPh>
    <rPh sb="48" eb="50">
      <t>ギョウム</t>
    </rPh>
    <rPh sb="51" eb="52">
      <t>ニナ</t>
    </rPh>
    <rPh sb="53" eb="55">
      <t>ガクセイ</t>
    </rPh>
    <rPh sb="56" eb="57">
      <t>サ</t>
    </rPh>
    <rPh sb="61" eb="62">
      <t>カナラ</t>
    </rPh>
    <rPh sb="65" eb="67">
      <t>ジュギョウ</t>
    </rPh>
    <phoneticPr fontId="4"/>
  </si>
  <si>
    <t>※多文化共修科目（正課科目、正課外科目）に関連して、連携する合計値を記入すること。</t>
    <rPh sb="1" eb="4">
      <t>タブンカ</t>
    </rPh>
    <rPh sb="4" eb="6">
      <t>キョウシュウ</t>
    </rPh>
    <rPh sb="6" eb="8">
      <t>カモク</t>
    </rPh>
    <rPh sb="9" eb="11">
      <t>セイカ</t>
    </rPh>
    <rPh sb="11" eb="13">
      <t>カモク</t>
    </rPh>
    <rPh sb="14" eb="16">
      <t>セイカ</t>
    </rPh>
    <rPh sb="16" eb="17">
      <t>ガイ</t>
    </rPh>
    <rPh sb="17" eb="19">
      <t>カモク</t>
    </rPh>
    <rPh sb="21" eb="23">
      <t>カンレン</t>
    </rPh>
    <rPh sb="26" eb="28">
      <t>レンケイ</t>
    </rPh>
    <rPh sb="30" eb="33">
      <t>ゴウケイチ</t>
    </rPh>
    <rPh sb="34" eb="36">
      <t>キニュウ</t>
    </rPh>
    <phoneticPr fontId="4"/>
  </si>
  <si>
    <t>※多文化共修科目に関連して海外留学する日本人学生数は、「正課科目」及び「正課外科目」による合計値を
　記入すること。</t>
    <rPh sb="1" eb="4">
      <t>タブンカ</t>
    </rPh>
    <rPh sb="4" eb="6">
      <t>キョウシュウ</t>
    </rPh>
    <rPh sb="6" eb="8">
      <t>カモク</t>
    </rPh>
    <rPh sb="9" eb="11">
      <t>カンレン</t>
    </rPh>
    <rPh sb="13" eb="15">
      <t>カイガイ</t>
    </rPh>
    <rPh sb="15" eb="17">
      <t>リュウガク</t>
    </rPh>
    <rPh sb="19" eb="22">
      <t>ニホンジン</t>
    </rPh>
    <rPh sb="22" eb="25">
      <t>ガクセイスウ</t>
    </rPh>
    <rPh sb="33" eb="34">
      <t>オヨ</t>
    </rPh>
    <phoneticPr fontId="4"/>
  </si>
  <si>
    <t>令和11年度
（目標値）</t>
    <rPh sb="0" eb="2">
      <t>レイワ</t>
    </rPh>
    <rPh sb="4" eb="5">
      <t>ネン</t>
    </rPh>
    <rPh sb="5" eb="6">
      <t>ド</t>
    </rPh>
    <rPh sb="8" eb="11">
      <t>モクヒョウチ</t>
    </rPh>
    <phoneticPr fontId="4"/>
  </si>
  <si>
    <t>※「全学生数」は、学校基本調査の定義によるものとする（非正規課程の学生を含む）。</t>
    <phoneticPr fontId="4"/>
  </si>
  <si>
    <t>　うち、外国人留学生数（※短期留学生含まず）</t>
    <rPh sb="4" eb="6">
      <t>ガイコク</t>
    </rPh>
    <rPh sb="6" eb="7">
      <t>ジン</t>
    </rPh>
    <rPh sb="7" eb="10">
      <t>リュウガクセイ</t>
    </rPh>
    <rPh sb="10" eb="11">
      <t>スウ</t>
    </rPh>
    <rPh sb="13" eb="15">
      <t>タンキ</t>
    </rPh>
    <rPh sb="15" eb="18">
      <t>リュウガクセイ</t>
    </rPh>
    <rPh sb="18" eb="19">
      <t>フク</t>
    </rPh>
    <phoneticPr fontId="4"/>
  </si>
  <si>
    <t>各年度内に卒業・修了する者に対して行った調査の数値を記入</t>
    <rPh sb="0" eb="3">
      <t>カクネンド</t>
    </rPh>
    <rPh sb="3" eb="4">
      <t>ナイ</t>
    </rPh>
    <rPh sb="5" eb="7">
      <t>ソツギョウ</t>
    </rPh>
    <rPh sb="8" eb="10">
      <t>シュウリョウ</t>
    </rPh>
    <rPh sb="12" eb="13">
      <t>シャ</t>
    </rPh>
    <rPh sb="14" eb="15">
      <t>タイ</t>
    </rPh>
    <rPh sb="17" eb="18">
      <t>オコナ</t>
    </rPh>
    <rPh sb="20" eb="22">
      <t>チョウサ</t>
    </rPh>
    <rPh sb="23" eb="25">
      <t>スウチ</t>
    </rPh>
    <rPh sb="26" eb="28">
      <t>キニュウ</t>
    </rPh>
    <phoneticPr fontId="4"/>
  </si>
  <si>
    <t>※「外国人留学生」：外国人学生のうち、「出入国管理及び難民認定法」別表第1に定める
　「留学」の在留資格により、申請大学において教育を受ける学生とする。
　（短期留学生を含まず）</t>
    <rPh sb="79" eb="81">
      <t>タンキ</t>
    </rPh>
    <rPh sb="81" eb="84">
      <t>リュウガクセイ</t>
    </rPh>
    <rPh sb="85" eb="86">
      <t>フク</t>
    </rPh>
    <phoneticPr fontId="4"/>
  </si>
  <si>
    <r>
      <t>※「外国人学生」は、原則として日本国籍以外の学生（「留学」の在留資格を有さない短期留学
　生を含む）とし、申請大学に所属する外国籍の学生や</t>
    </r>
    <r>
      <rPr>
        <u/>
        <sz val="8"/>
        <color theme="1"/>
        <rFont val="ＭＳ ゴシック"/>
        <family val="3"/>
        <charset val="128"/>
      </rPr>
      <t xml:space="preserve">海外の現地連携大学の多文化共修の参加
</t>
    </r>
    <r>
      <rPr>
        <sz val="8"/>
        <color theme="1"/>
        <rFont val="ＭＳ ゴシック"/>
        <family val="3"/>
        <charset val="128"/>
      </rPr>
      <t>　</t>
    </r>
    <r>
      <rPr>
        <u/>
        <sz val="8"/>
        <color theme="1"/>
        <rFont val="ＭＳ ゴシック"/>
        <family val="3"/>
        <charset val="128"/>
      </rPr>
      <t>学生等を含む</t>
    </r>
    <r>
      <rPr>
        <sz val="8"/>
        <color theme="1"/>
        <rFont val="ＭＳ ゴシック"/>
        <family val="3"/>
        <charset val="128"/>
      </rPr>
      <t>。</t>
    </r>
    <rPh sb="93" eb="94">
      <t>フク</t>
    </rPh>
    <phoneticPr fontId="4"/>
  </si>
  <si>
    <t>審査項目⑨　成果目標の設定</t>
    <rPh sb="0" eb="2">
      <t>シンサ</t>
    </rPh>
    <rPh sb="2" eb="4">
      <t>コウモク</t>
    </rPh>
    <rPh sb="6" eb="8">
      <t>セイカ</t>
    </rPh>
    <rPh sb="8" eb="10">
      <t>モクヒョウ</t>
    </rPh>
    <rPh sb="11" eb="13">
      <t>セッテイ</t>
    </rPh>
    <phoneticPr fontId="4"/>
  </si>
  <si>
    <r>
      <t>※ここで定める「外国人留学生」とは、外国人学生のうち、「出入国管理及び難民認定法」別表第1に定める
　「留学」の在留資格により、申請大学において教育を受ける学生、及び</t>
    </r>
    <r>
      <rPr>
        <u/>
        <sz val="8"/>
        <rFont val="ＭＳ ゴシック"/>
        <family val="3"/>
        <charset val="128"/>
      </rPr>
      <t xml:space="preserve">「留学」の在留資格を有さない短期
</t>
    </r>
    <r>
      <rPr>
        <sz val="8"/>
        <rFont val="ＭＳ ゴシック"/>
        <family val="3"/>
        <charset val="128"/>
      </rPr>
      <t>　</t>
    </r>
    <r>
      <rPr>
        <u/>
        <sz val="8"/>
        <rFont val="ＭＳ ゴシック"/>
        <family val="3"/>
        <charset val="128"/>
      </rPr>
      <t>留学生も含める</t>
    </r>
    <r>
      <rPr>
        <sz val="8"/>
        <rFont val="ＭＳ ゴシック"/>
        <family val="3"/>
        <charset val="128"/>
      </rPr>
      <t>ものとする。</t>
    </r>
    <rPh sb="4" eb="5">
      <t>サダ</t>
    </rPh>
    <rPh sb="11" eb="14">
      <t>リュウガクセイ</t>
    </rPh>
    <rPh sb="18" eb="20">
      <t>ガイコク</t>
    </rPh>
    <rPh sb="20" eb="21">
      <t>ジン</t>
    </rPh>
    <rPh sb="21" eb="23">
      <t>ガクセイ</t>
    </rPh>
    <rPh sb="28" eb="30">
      <t>シュツニュウ</t>
    </rPh>
    <rPh sb="30" eb="31">
      <t>コク</t>
    </rPh>
    <rPh sb="31" eb="33">
      <t>カンリ</t>
    </rPh>
    <rPh sb="33" eb="34">
      <t>オヨ</t>
    </rPh>
    <rPh sb="35" eb="37">
      <t>ナンミン</t>
    </rPh>
    <rPh sb="37" eb="40">
      <t>ニンテイホウ</t>
    </rPh>
    <rPh sb="41" eb="43">
      <t>ベッピョウ</t>
    </rPh>
    <rPh sb="43" eb="44">
      <t>ダイ</t>
    </rPh>
    <rPh sb="46" eb="47">
      <t>サダ</t>
    </rPh>
    <rPh sb="52" eb="54">
      <t>リュウガク</t>
    </rPh>
    <rPh sb="56" eb="58">
      <t>ザイリュウ</t>
    </rPh>
    <rPh sb="58" eb="60">
      <t>シカク</t>
    </rPh>
    <rPh sb="64" eb="66">
      <t>シンセイ</t>
    </rPh>
    <rPh sb="66" eb="68">
      <t>ダイガク</t>
    </rPh>
    <rPh sb="72" eb="74">
      <t>キョウイク</t>
    </rPh>
    <rPh sb="75" eb="76">
      <t>ウ</t>
    </rPh>
    <rPh sb="78" eb="80">
      <t>ガクセイ</t>
    </rPh>
    <rPh sb="105" eb="106">
      <t>フク</t>
    </rPh>
    <phoneticPr fontId="4"/>
  </si>
  <si>
    <t>【割合】
　国内就職者数（ウ）／国内就職希望者数（ア）</t>
    <rPh sb="1" eb="3">
      <t>ワリアイ</t>
    </rPh>
    <rPh sb="6" eb="8">
      <t>コクナイ</t>
    </rPh>
    <rPh sb="8" eb="10">
      <t>シュウショク</t>
    </rPh>
    <rPh sb="10" eb="11">
      <t>シャ</t>
    </rPh>
    <rPh sb="11" eb="12">
      <t>スウ</t>
    </rPh>
    <rPh sb="16" eb="18">
      <t>コクナイ</t>
    </rPh>
    <rPh sb="18" eb="20">
      <t>シュウショク</t>
    </rPh>
    <rPh sb="20" eb="22">
      <t>キボウ</t>
    </rPh>
    <rPh sb="22" eb="23">
      <t>シャ</t>
    </rPh>
    <rPh sb="23" eb="24">
      <t>スウ</t>
    </rPh>
    <phoneticPr fontId="4"/>
  </si>
  <si>
    <t>７）プログラム実施の前提となる大学の国際化</t>
    <rPh sb="7" eb="9">
      <t>ジッシ</t>
    </rPh>
    <rPh sb="10" eb="12">
      <t>ゼンテイ</t>
    </rPh>
    <rPh sb="15" eb="17">
      <t>ダイガク</t>
    </rPh>
    <rPh sb="18" eb="21">
      <t>コクサイカ</t>
    </rPh>
    <phoneticPr fontId="4"/>
  </si>
  <si>
    <t>A.全学生数</t>
    <rPh sb="2" eb="3">
      <t>ゼン</t>
    </rPh>
    <rPh sb="3" eb="6">
      <t>ガクセイスウ</t>
    </rPh>
    <phoneticPr fontId="4"/>
  </si>
  <si>
    <t>※「全学生数」は、学校基本調査の定義によるものとする（非正規生課程の学生を含む）。</t>
    <rPh sb="30" eb="31">
      <t>セイ</t>
    </rPh>
    <rPh sb="31" eb="33">
      <t>カテイ</t>
    </rPh>
    <rPh sb="34" eb="36">
      <t>ガクセイ</t>
    </rPh>
    <phoneticPr fontId="4"/>
  </si>
  <si>
    <t>i）   外国人留学生（※短期留学生含む）</t>
    <rPh sb="5" eb="7">
      <t>ガイコク</t>
    </rPh>
    <rPh sb="7" eb="8">
      <t>ジン</t>
    </rPh>
    <rPh sb="8" eb="11">
      <t>リュウガクセイ</t>
    </rPh>
    <phoneticPr fontId="4"/>
  </si>
  <si>
    <r>
      <t>※ここで定める「外国人留学生」とは、外国人学生のうち、「出入国管理及び難民認定法」別表第1に定める「留学」の在留資格
　により、申請大学において教育を受ける学生、及び</t>
    </r>
    <r>
      <rPr>
        <u/>
        <sz val="8"/>
        <rFont val="ＭＳ ゴシック"/>
        <family val="3"/>
        <charset val="128"/>
      </rPr>
      <t>「留学」の在留資格を有さない短期留学生も含める</t>
    </r>
    <r>
      <rPr>
        <sz val="8"/>
        <rFont val="ＭＳ ゴシック"/>
        <family val="3"/>
        <charset val="128"/>
      </rPr>
      <t>ものとする。</t>
    </r>
    <phoneticPr fontId="4"/>
  </si>
  <si>
    <t>i）  外国人留学生</t>
    <rPh sb="4" eb="6">
      <t>ガイコク</t>
    </rPh>
    <rPh sb="6" eb="7">
      <t>ジン</t>
    </rPh>
    <rPh sb="7" eb="10">
      <t>リュウガクセイ</t>
    </rPh>
    <phoneticPr fontId="4"/>
  </si>
  <si>
    <t>ii） 外国人教員</t>
    <rPh sb="4" eb="6">
      <t>ガイコク</t>
    </rPh>
    <rPh sb="6" eb="7">
      <t>ジン</t>
    </rPh>
    <rPh sb="7" eb="9">
      <t>キョウイン</t>
    </rPh>
    <phoneticPr fontId="4"/>
  </si>
  <si>
    <t>　   ii）外国人教員の割合は、全専任教員に占める外国人教員</t>
    <rPh sb="7" eb="9">
      <t>ガイコク</t>
    </rPh>
    <rPh sb="9" eb="10">
      <t>ジン</t>
    </rPh>
    <rPh sb="10" eb="12">
      <t>キョウイン</t>
    </rPh>
    <rPh sb="13" eb="15">
      <t>ワリアイ</t>
    </rPh>
    <rPh sb="17" eb="18">
      <t>ゼン</t>
    </rPh>
    <rPh sb="18" eb="20">
      <t>センニン</t>
    </rPh>
    <rPh sb="20" eb="22">
      <t>キョウイン</t>
    </rPh>
    <rPh sb="23" eb="24">
      <t>シ</t>
    </rPh>
    <rPh sb="26" eb="28">
      <t>ガイコク</t>
    </rPh>
    <rPh sb="28" eb="29">
      <t>ジン</t>
    </rPh>
    <rPh sb="29" eb="31">
      <t>キョウイン</t>
    </rPh>
    <phoneticPr fontId="4"/>
  </si>
  <si>
    <t>審査項目⑨　成果目標の設定</t>
    <phoneticPr fontId="4"/>
  </si>
  <si>
    <r>
      <t>学部</t>
    </r>
    <r>
      <rPr>
        <sz val="8"/>
        <color theme="1"/>
        <rFont val="ＭＳ ゴシック"/>
        <family val="3"/>
        <charset val="128"/>
      </rPr>
      <t>（※1）</t>
    </r>
    <rPh sb="0" eb="2">
      <t>ガクブ</t>
    </rPh>
    <phoneticPr fontId="4"/>
  </si>
  <si>
    <r>
      <t>学期</t>
    </r>
    <r>
      <rPr>
        <sz val="8"/>
        <color theme="1"/>
        <rFont val="ＭＳ ゴシック"/>
        <family val="3"/>
        <charset val="128"/>
      </rPr>
      <t>（※2）</t>
    </r>
    <rPh sb="0" eb="2">
      <t>ガッキ</t>
    </rPh>
    <phoneticPr fontId="28"/>
  </si>
  <si>
    <r>
      <t>科目名</t>
    </r>
    <r>
      <rPr>
        <sz val="8"/>
        <color theme="1"/>
        <rFont val="ＭＳ ゴシック"/>
        <family val="3"/>
        <charset val="128"/>
      </rPr>
      <t>（※3）</t>
    </r>
    <rPh sb="0" eb="3">
      <t>カモクメイ</t>
    </rPh>
    <phoneticPr fontId="28"/>
  </si>
  <si>
    <r>
      <t>履修目標人数</t>
    </r>
    <r>
      <rPr>
        <sz val="8"/>
        <color theme="1"/>
        <rFont val="ＭＳ ゴシック"/>
        <family val="3"/>
        <charset val="128"/>
      </rPr>
      <t>（※4）</t>
    </r>
    <phoneticPr fontId="4"/>
  </si>
  <si>
    <r>
      <t>【目標】最終(R11)年度における、
履修目標人数に対する
外国人学生の履修割合</t>
    </r>
    <r>
      <rPr>
        <sz val="6"/>
        <rFont val="ＭＳ ゴシック"/>
        <family val="3"/>
        <charset val="128"/>
      </rPr>
      <t>（※5）</t>
    </r>
    <rPh sb="1" eb="3">
      <t>モクヒョウ</t>
    </rPh>
    <rPh sb="4" eb="6">
      <t>サイシュウ</t>
    </rPh>
    <rPh sb="11" eb="13">
      <t>ネンド</t>
    </rPh>
    <rPh sb="19" eb="21">
      <t>リシュウ</t>
    </rPh>
    <rPh sb="21" eb="23">
      <t>モクヒョウ</t>
    </rPh>
    <rPh sb="23" eb="25">
      <t>ニンズウ</t>
    </rPh>
    <rPh sb="26" eb="27">
      <t>タイ</t>
    </rPh>
    <rPh sb="30" eb="32">
      <t>クニヒト</t>
    </rPh>
    <rPh sb="32" eb="33">
      <t>ジン</t>
    </rPh>
    <rPh sb="33" eb="35">
      <t>ガクセイ</t>
    </rPh>
    <rPh sb="36" eb="38">
      <t>リシュウ</t>
    </rPh>
    <rPh sb="38" eb="40">
      <t/>
    </rPh>
    <phoneticPr fontId="4"/>
  </si>
  <si>
    <r>
      <t>科目の概要</t>
    </r>
    <r>
      <rPr>
        <sz val="8"/>
        <rFont val="ＭＳ ゴシック"/>
        <family val="3"/>
        <charset val="128"/>
      </rPr>
      <t>（※6）</t>
    </r>
    <r>
      <rPr>
        <sz val="10"/>
        <rFont val="ＭＳ ゴシック"/>
        <family val="3"/>
        <charset val="128"/>
      </rPr>
      <t xml:space="preserve">
</t>
    </r>
    <r>
      <rPr>
        <sz val="8"/>
        <rFont val="ＭＳ ゴシック"/>
        <family val="3"/>
        <charset val="128"/>
      </rPr>
      <t>（最大150字程度）</t>
    </r>
    <rPh sb="0" eb="2">
      <t>カモク</t>
    </rPh>
    <rPh sb="3" eb="5">
      <t>ガイヨウ</t>
    </rPh>
    <rPh sb="11" eb="13">
      <t>サイダイ</t>
    </rPh>
    <rPh sb="16" eb="17">
      <t>ジ</t>
    </rPh>
    <rPh sb="17" eb="19">
      <t>テイド</t>
    </rPh>
    <phoneticPr fontId="28"/>
  </si>
  <si>
    <t>※各項目プルダウンにて選択すること。ただし、項目に適切なものが無い場合は、プルダウンを外して自由入力とする。</t>
    <rPh sb="1" eb="4">
      <t>カクコウモク</t>
    </rPh>
    <rPh sb="11" eb="13">
      <t>センタク</t>
    </rPh>
    <rPh sb="22" eb="24">
      <t>コウモク</t>
    </rPh>
    <rPh sb="25" eb="27">
      <t>テキセツ</t>
    </rPh>
    <rPh sb="43" eb="44">
      <t>ハズ</t>
    </rPh>
    <rPh sb="46" eb="48">
      <t>ジユウ</t>
    </rPh>
    <rPh sb="48" eb="50">
      <t>ニュウリョク</t>
    </rPh>
    <phoneticPr fontId="4"/>
  </si>
  <si>
    <t>※1：該当する学部名を記入すること。</t>
    <rPh sb="3" eb="5">
      <t>ガイトウ</t>
    </rPh>
    <rPh sb="7" eb="9">
      <t>ガクブ</t>
    </rPh>
    <rPh sb="9" eb="10">
      <t>メイ</t>
    </rPh>
    <rPh sb="11" eb="13">
      <t>キニュウ</t>
    </rPh>
    <phoneticPr fontId="4"/>
  </si>
  <si>
    <t>※2：該当する学期を記入すること。</t>
    <rPh sb="3" eb="5">
      <t>ガイトウ</t>
    </rPh>
    <rPh sb="7" eb="9">
      <t>ガッキ</t>
    </rPh>
    <rPh sb="10" eb="12">
      <t>キニュウ</t>
    </rPh>
    <phoneticPr fontId="4"/>
  </si>
  <si>
    <t>※3：科目名を記入すること。既存の開講科目は、シラバスにて公表の名称、新規開設科目は予定の科目名を記入すること。</t>
    <rPh sb="3" eb="5">
      <t>カモク</t>
    </rPh>
    <rPh sb="5" eb="6">
      <t>メイ</t>
    </rPh>
    <rPh sb="7" eb="9">
      <t>キニュウ</t>
    </rPh>
    <rPh sb="14" eb="16">
      <t>キゾン</t>
    </rPh>
    <rPh sb="17" eb="19">
      <t>カイコウ</t>
    </rPh>
    <rPh sb="19" eb="21">
      <t>カモク</t>
    </rPh>
    <rPh sb="29" eb="31">
      <t>コウヒョウ</t>
    </rPh>
    <rPh sb="32" eb="34">
      <t>メイショウ</t>
    </rPh>
    <rPh sb="35" eb="37">
      <t>シンキ</t>
    </rPh>
    <rPh sb="37" eb="39">
      <t>カイセツ</t>
    </rPh>
    <rPh sb="39" eb="41">
      <t>カモク</t>
    </rPh>
    <rPh sb="42" eb="44">
      <t>ヨテイ</t>
    </rPh>
    <rPh sb="45" eb="48">
      <t>カモクメイ</t>
    </rPh>
    <rPh sb="49" eb="51">
      <t>キニュウ</t>
    </rPh>
    <phoneticPr fontId="4"/>
  </si>
  <si>
    <t>　　  なお、R8年度に新規で開設する科目については、その前年度は「－」とする。</t>
    <rPh sb="9" eb="11">
      <t>ネンド</t>
    </rPh>
    <rPh sb="12" eb="14">
      <t>シンキ</t>
    </rPh>
    <rPh sb="15" eb="17">
      <t>カイセツ</t>
    </rPh>
    <rPh sb="19" eb="21">
      <t>カモク</t>
    </rPh>
    <rPh sb="29" eb="31">
      <t>ゼンネン</t>
    </rPh>
    <rPh sb="31" eb="32">
      <t>ド</t>
    </rPh>
    <phoneticPr fontId="4"/>
  </si>
  <si>
    <t>※5：外国人学生の履修割合は、最終(R11)年度における全履修目標人数における割合とし、小数点以下第1位まで（第2位を四捨五入）とする。</t>
    <rPh sb="6" eb="8">
      <t>ガクセイ</t>
    </rPh>
    <rPh sb="9" eb="11">
      <t>リシュウ</t>
    </rPh>
    <rPh sb="15" eb="17">
      <t>サイシュウ</t>
    </rPh>
    <rPh sb="22" eb="24">
      <t>ネンド</t>
    </rPh>
    <rPh sb="28" eb="29">
      <t>ゼン</t>
    </rPh>
    <rPh sb="29" eb="31">
      <t>リシュウ</t>
    </rPh>
    <rPh sb="31" eb="33">
      <t>モクヒョウ</t>
    </rPh>
    <rPh sb="33" eb="35">
      <t>ニンズウ</t>
    </rPh>
    <rPh sb="39" eb="41">
      <t>ワリアイ</t>
    </rPh>
    <rPh sb="44" eb="47">
      <t>ショウスウテン</t>
    </rPh>
    <phoneticPr fontId="4"/>
  </si>
  <si>
    <t>※6：科目の概要は、多文化共修科目であることが分かるよう簡潔に記入すること。</t>
    <rPh sb="3" eb="5">
      <t>カモク</t>
    </rPh>
    <rPh sb="6" eb="8">
      <t>ガイヨウ</t>
    </rPh>
    <rPh sb="10" eb="13">
      <t>タブンカ</t>
    </rPh>
    <rPh sb="13" eb="15">
      <t>キョウシュウ</t>
    </rPh>
    <rPh sb="15" eb="17">
      <t>カモク</t>
    </rPh>
    <rPh sb="23" eb="24">
      <t>ワ</t>
    </rPh>
    <rPh sb="28" eb="30">
      <t>カンケツ</t>
    </rPh>
    <rPh sb="31" eb="33">
      <t>キニュウ</t>
    </rPh>
    <phoneticPr fontId="4"/>
  </si>
  <si>
    <r>
      <t>期間</t>
    </r>
    <r>
      <rPr>
        <sz val="8"/>
        <color theme="1"/>
        <rFont val="ＭＳ ゴシック"/>
        <family val="3"/>
        <charset val="128"/>
      </rPr>
      <t>（※1）</t>
    </r>
    <rPh sb="0" eb="2">
      <t>キカン</t>
    </rPh>
    <phoneticPr fontId="28"/>
  </si>
  <si>
    <r>
      <t>取組名</t>
    </r>
    <r>
      <rPr>
        <sz val="8"/>
        <color theme="1"/>
        <rFont val="ＭＳ ゴシック"/>
        <family val="3"/>
        <charset val="128"/>
      </rPr>
      <t>（※2）</t>
    </r>
    <rPh sb="0" eb="2">
      <t>トリクミ</t>
    </rPh>
    <rPh sb="2" eb="3">
      <t>メイ</t>
    </rPh>
    <phoneticPr fontId="28"/>
  </si>
  <si>
    <r>
      <t>参加目標人数</t>
    </r>
    <r>
      <rPr>
        <sz val="8"/>
        <color theme="1"/>
        <rFont val="ＭＳ ゴシック"/>
        <family val="3"/>
        <charset val="128"/>
      </rPr>
      <t>（※3）</t>
    </r>
    <phoneticPr fontId="4"/>
  </si>
  <si>
    <r>
      <t>【目標】最終(R11)年度における、
履修目標人数に対する
外国人学生の履修割合</t>
    </r>
    <r>
      <rPr>
        <sz val="6"/>
        <rFont val="ＭＳ ゴシック"/>
        <family val="3"/>
        <charset val="128"/>
      </rPr>
      <t>（※4）</t>
    </r>
    <phoneticPr fontId="4"/>
  </si>
  <si>
    <r>
      <t>取組の概要</t>
    </r>
    <r>
      <rPr>
        <sz val="8"/>
        <rFont val="ＭＳ ゴシック"/>
        <family val="3"/>
        <charset val="128"/>
      </rPr>
      <t>（※5）</t>
    </r>
    <r>
      <rPr>
        <sz val="10"/>
        <rFont val="ＭＳ ゴシック"/>
        <family val="3"/>
        <charset val="128"/>
      </rPr>
      <t xml:space="preserve">
</t>
    </r>
    <r>
      <rPr>
        <sz val="8"/>
        <rFont val="ＭＳ ゴシック"/>
        <family val="3"/>
        <charset val="128"/>
      </rPr>
      <t>（最大150字程度）</t>
    </r>
    <rPh sb="0" eb="2">
      <t>トリクミ</t>
    </rPh>
    <rPh sb="3" eb="5">
      <t>ガイヨウ</t>
    </rPh>
    <phoneticPr fontId="28"/>
  </si>
  <si>
    <t>※各項目プルダウンにて選択すること。ただし、項目に適切なものが無い場合は、プルダウンを外して自由入力とする。</t>
    <rPh sb="1" eb="4">
      <t>カクコウモク</t>
    </rPh>
    <rPh sb="11" eb="13">
      <t>センタク</t>
    </rPh>
    <phoneticPr fontId="4"/>
  </si>
  <si>
    <t>※2：シラバス等に公表されている名称がない場合は、概要する取組名を記入すること。</t>
    <rPh sb="9" eb="11">
      <t>コウヒョウ</t>
    </rPh>
    <phoneticPr fontId="4"/>
  </si>
  <si>
    <t>　　 なお、R8年度に新規で実施する取組については、その前年度は「－」とする。</t>
    <rPh sb="14" eb="16">
      <t>ジッシ</t>
    </rPh>
    <rPh sb="18" eb="19">
      <t>ト</t>
    </rPh>
    <rPh sb="19" eb="20">
      <t>ク</t>
    </rPh>
    <phoneticPr fontId="4"/>
  </si>
  <si>
    <t>審査項目⑩　プログラム計画の適切性</t>
    <rPh sb="0" eb="2">
      <t>シンサ</t>
    </rPh>
    <rPh sb="2" eb="4">
      <t>コウモク</t>
    </rPh>
    <rPh sb="11" eb="13">
      <t>ケイカク</t>
    </rPh>
    <rPh sb="14" eb="17">
      <t>テキセツセイ</t>
    </rPh>
    <phoneticPr fontId="4"/>
  </si>
  <si>
    <t>※4：履修目標人数は、学生総数（日本人学生 + 外国人学生（「留学」の在留資格を有さない短期留学生を含む）+  海外の現地連携大学の多文化共修の参加学生等）うち、履修した者の総数とする。</t>
    <rPh sb="3" eb="5">
      <t>リシュウ</t>
    </rPh>
    <rPh sb="5" eb="7">
      <t>モクヒョウ</t>
    </rPh>
    <rPh sb="7" eb="9">
      <t>ニンズウ</t>
    </rPh>
    <rPh sb="11" eb="13">
      <t>ガクセイ</t>
    </rPh>
    <rPh sb="13" eb="15">
      <t>ソウスウ</t>
    </rPh>
    <rPh sb="16" eb="19">
      <t>ニホンジン</t>
    </rPh>
    <rPh sb="19" eb="21">
      <t>ガクセイ</t>
    </rPh>
    <rPh sb="24" eb="26">
      <t>ガイコク</t>
    </rPh>
    <rPh sb="26" eb="27">
      <t>ジン</t>
    </rPh>
    <rPh sb="27" eb="29">
      <t>ガクセイ</t>
    </rPh>
    <rPh sb="44" eb="46">
      <t>タンキ</t>
    </rPh>
    <rPh sb="46" eb="49">
      <t>リュウガクセイ</t>
    </rPh>
    <rPh sb="50" eb="51">
      <t>フク</t>
    </rPh>
    <rPh sb="81" eb="83">
      <t>リシュウ</t>
    </rPh>
    <rPh sb="85" eb="86">
      <t>シャ</t>
    </rPh>
    <rPh sb="87" eb="89">
      <t>ソウスウ</t>
    </rPh>
    <phoneticPr fontId="4"/>
  </si>
  <si>
    <t>※3：参加目標人数は、学生総数（日本人学生 + 外国人学生（「留学」の在留資格を有さない短期留学生を含む）+  海外の現地連携大学の多文化共修の参加学生等）うち、履修又は参加した者の総数とする。</t>
    <rPh sb="3" eb="5">
      <t>サンカ</t>
    </rPh>
    <phoneticPr fontId="4"/>
  </si>
  <si>
    <r>
      <t>審査項目⑫　補助期間における各経費の明細</t>
    </r>
    <r>
      <rPr>
        <b/>
        <sz val="9"/>
        <rFont val="HGSｺﾞｼｯｸM"/>
        <family val="3"/>
        <charset val="128"/>
      </rPr>
      <t>【年度ごとに1ページ】</t>
    </r>
    <rPh sb="0" eb="2">
      <t>シンサ</t>
    </rPh>
    <rPh sb="2" eb="4">
      <t>コウモク</t>
    </rPh>
    <rPh sb="6" eb="8">
      <t>ホジョ</t>
    </rPh>
    <rPh sb="8" eb="10">
      <t>キカン</t>
    </rPh>
    <phoneticPr fontId="5"/>
  </si>
  <si>
    <t>R11</t>
    <phoneticPr fontId="4"/>
  </si>
  <si>
    <t>割合</t>
    <rPh sb="0" eb="2">
      <t>ワリアイ</t>
    </rPh>
    <phoneticPr fontId="4"/>
  </si>
  <si>
    <t>人数</t>
    <rPh sb="0" eb="2">
      <t>ニンズウ</t>
    </rPh>
    <phoneticPr fontId="4"/>
  </si>
  <si>
    <t>人数比</t>
    <rPh sb="0" eb="2">
      <t>ニンズウ</t>
    </rPh>
    <rPh sb="2" eb="3">
      <t>ヒ</t>
    </rPh>
    <phoneticPr fontId="4"/>
  </si>
  <si>
    <t>合計</t>
    <rPh sb="0" eb="2">
      <t>ゴウケイ</t>
    </rPh>
    <phoneticPr fontId="4"/>
  </si>
  <si>
    <t>大学名：</t>
    <rPh sb="0" eb="3">
      <t>ダイガクメイ</t>
    </rPh>
    <phoneticPr fontId="4"/>
  </si>
  <si>
    <t>　【①の内訳】</t>
    <rPh sb="4" eb="6">
      <t>ウチワケ</t>
    </rPh>
    <phoneticPr fontId="4"/>
  </si>
  <si>
    <t>　　・学士</t>
    <rPh sb="3" eb="5">
      <t>ガクシ</t>
    </rPh>
    <phoneticPr fontId="4"/>
  </si>
  <si>
    <t>　　・博士前期</t>
    <rPh sb="3" eb="5">
      <t>ハクシ</t>
    </rPh>
    <rPh sb="5" eb="7">
      <t>ゼンキ</t>
    </rPh>
    <phoneticPr fontId="4"/>
  </si>
  <si>
    <t>　　・博士後期</t>
    <rPh sb="3" eb="5">
      <t>ハカセ</t>
    </rPh>
    <rPh sb="5" eb="7">
      <t>コウキ</t>
    </rPh>
    <phoneticPr fontId="4"/>
  </si>
  <si>
    <t>　【Ａの内訳】</t>
    <rPh sb="4" eb="6">
      <t>ウチワケ</t>
    </rPh>
    <phoneticPr fontId="4"/>
  </si>
  <si>
    <t>（タイプ　:　Ⅱ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</si>
</sst>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
    <numFmt numFmtId="178" formatCode="###,###,###&quot;人&quot;"/>
    <numFmt numFmtId="179" formatCode="General\ &quot;科目&quot;"/>
    <numFmt numFmtId="180" formatCode="General\ &quot;人&quot;"/>
    <numFmt numFmtId="181" formatCode="General\ &quot;件&quot;"/>
    <numFmt numFmtId="182" formatCode="General\ &quot;割&quot;"/>
    <numFmt numFmtId="183" formatCode="General&quot;人&quot;"/>
    <numFmt numFmtId="184" formatCode="#,##0_ "/>
    <numFmt numFmtId="185" formatCode="###,###,###&quot;科目&quot;"/>
    <numFmt numFmtId="186" formatCode="\(@\)"/>
  </numFmts>
  <fonts count="67">
    <font>
      <sz val="11"/>
      <color theme="1"/>
      <name val="游ゴシック"/>
      <family val="2"/>
      <charset val="128"/>
      <scheme val="minor"/>
    </font>
    <font>
      <sz val="11"/>
      <name val="ＭＳ Ｐゴシック"/>
      <family val="3"/>
      <charset val="128"/>
    </font>
    <font>
      <b/>
      <sz val="12"/>
      <name val="HGSｺﾞｼｯｸM"/>
      <family val="3"/>
      <charset val="128"/>
    </font>
    <font>
      <b/>
      <sz val="9"/>
      <name val="HGSｺﾞｼｯｸM"/>
      <family val="3"/>
      <charset val="128"/>
    </font>
    <font>
      <sz val="6"/>
      <name val="游ゴシック"/>
      <family val="2"/>
      <charset val="128"/>
      <scheme val="minor"/>
    </font>
    <font>
      <sz val="6"/>
      <name val="MS Gothic"/>
      <family val="3"/>
      <charset val="128"/>
    </font>
    <font>
      <sz val="10.5"/>
      <name val="MS Gothic"/>
      <family val="3"/>
      <charset val="128"/>
    </font>
    <font>
      <sz val="11"/>
      <name val="HGSｺﾞｼｯｸM"/>
      <family val="3"/>
      <charset val="128"/>
    </font>
    <font>
      <sz val="8"/>
      <name val="HGSｺﾞｼｯｸM"/>
      <family val="3"/>
      <charset val="128"/>
    </font>
    <font>
      <sz val="10.5"/>
      <name val="HGSｺﾞｼｯｸM"/>
      <family val="3"/>
      <charset val="128"/>
    </font>
    <font>
      <sz val="10"/>
      <name val="HGSｺﾞｼｯｸM"/>
      <family val="3"/>
      <charset val="128"/>
    </font>
    <font>
      <sz val="6"/>
      <name val="ＭＳ Ｐゴシック"/>
      <family val="3"/>
      <charset val="128"/>
    </font>
    <font>
      <b/>
      <sz val="10.5"/>
      <name val="HGSｺﾞｼｯｸM"/>
      <family val="3"/>
      <charset val="128"/>
    </font>
    <font>
      <sz val="12"/>
      <name val="HGSｺﾞｼｯｸM"/>
      <family val="3"/>
      <charset val="128"/>
    </font>
    <font>
      <sz val="9"/>
      <name val="HGSｺﾞｼｯｸM"/>
      <family val="3"/>
      <charset val="128"/>
    </font>
    <font>
      <b/>
      <sz val="11"/>
      <name val="HGSｺﾞｼｯｸM"/>
      <family val="3"/>
      <charset val="128"/>
    </font>
    <font>
      <sz val="6"/>
      <name val="HGSｺﾞｼｯｸM"/>
      <family val="3"/>
      <charset val="128"/>
    </font>
    <font>
      <b/>
      <sz val="10"/>
      <name val="HGSｺﾞｼｯｸM"/>
      <family val="3"/>
      <charset val="128"/>
    </font>
    <font>
      <sz val="14"/>
      <name val="HGSｺﾞｼｯｸM"/>
      <family val="3"/>
      <charset val="128"/>
    </font>
    <font>
      <sz val="9"/>
      <color indexed="8"/>
      <name val="HGSｺﾞｼｯｸM"/>
      <family val="3"/>
      <charset val="128"/>
    </font>
    <font>
      <sz val="7"/>
      <name val="HGSｺﾞｼｯｸM"/>
      <family val="3"/>
      <charset val="128"/>
    </font>
    <font>
      <sz val="11"/>
      <color indexed="8"/>
      <name val="ＭＳ Ｐゴシック"/>
      <family val="3"/>
      <charset val="128"/>
    </font>
    <font>
      <b/>
      <sz val="9"/>
      <color theme="1"/>
      <name val="ＭＳ ゴシック"/>
      <family val="3"/>
      <charset val="128"/>
    </font>
    <font>
      <sz val="9"/>
      <color theme="1"/>
      <name val="游ゴシック"/>
      <family val="2"/>
      <charset val="128"/>
      <scheme val="minor"/>
    </font>
    <font>
      <sz val="9"/>
      <color theme="1"/>
      <name val="ＭＳ ゴシック"/>
      <family val="3"/>
      <charset val="128"/>
    </font>
    <font>
      <sz val="9"/>
      <color rgb="FF000000"/>
      <name val="ＭＳ 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b/>
      <sz val="9"/>
      <color rgb="FFFF0000"/>
      <name val="ＭＳ ゴシック"/>
      <family val="3"/>
      <charset val="128"/>
    </font>
    <font>
      <b/>
      <sz val="9"/>
      <color theme="1"/>
      <name val="游ゴシック"/>
      <family val="2"/>
      <charset val="128"/>
      <scheme val="minor"/>
    </font>
    <font>
      <b/>
      <sz val="9"/>
      <color theme="1"/>
      <name val="游ゴシック"/>
      <family val="3"/>
      <charset val="128"/>
      <scheme val="minor"/>
    </font>
    <font>
      <b/>
      <sz val="11"/>
      <color theme="1"/>
      <name val="游ゴシック"/>
      <family val="2"/>
      <charset val="128"/>
      <scheme val="minor"/>
    </font>
    <font>
      <sz val="10.5"/>
      <color theme="1"/>
      <name val="Meiryo UI"/>
      <family val="3"/>
      <charset val="128"/>
    </font>
    <font>
      <sz val="10.5"/>
      <color rgb="FFFF0000"/>
      <name val="Meiryo UI"/>
      <family val="3"/>
      <charset val="128"/>
    </font>
    <font>
      <b/>
      <sz val="10.5"/>
      <color rgb="FFFF0000"/>
      <name val="Meiryo UI"/>
      <family val="3"/>
      <charset val="128"/>
    </font>
    <font>
      <u/>
      <sz val="11"/>
      <color theme="10"/>
      <name val="游ゴシック"/>
      <family val="2"/>
      <charset val="128"/>
      <scheme val="minor"/>
    </font>
    <font>
      <b/>
      <sz val="12"/>
      <color theme="1"/>
      <name val="ＭＳ ゴシック"/>
      <family val="3"/>
      <charset val="128"/>
    </font>
    <font>
      <b/>
      <sz val="10"/>
      <color theme="1"/>
      <name val="ＭＳ ゴシック"/>
      <family val="3"/>
      <charset val="128"/>
    </font>
    <font>
      <b/>
      <sz val="10"/>
      <color rgb="FFFF0000"/>
      <name val="ＭＳ ゴシック"/>
      <family val="3"/>
      <charset val="128"/>
    </font>
    <font>
      <b/>
      <sz val="11"/>
      <color theme="1"/>
      <name val="ＭＳ ゴシック"/>
      <family val="3"/>
      <charset val="128"/>
    </font>
    <font>
      <sz val="8"/>
      <color theme="1"/>
      <name val="ＭＳ ゴシック"/>
      <family val="3"/>
      <charset val="128"/>
    </font>
    <font>
      <u/>
      <sz val="8"/>
      <color theme="10"/>
      <name val="ＭＳ ゴシック"/>
      <family val="3"/>
      <charset val="128"/>
    </font>
    <font>
      <sz val="10"/>
      <color theme="1"/>
      <name val="ＭＳ ゴシック"/>
      <family val="3"/>
      <charset val="128"/>
    </font>
    <font>
      <sz val="8"/>
      <color theme="1"/>
      <name val="游ゴシック"/>
      <family val="2"/>
      <charset val="128"/>
      <scheme val="minor"/>
    </font>
    <font>
      <sz val="10.5"/>
      <color theme="1"/>
      <name val="ＭＳ ゴシック"/>
      <family val="3"/>
      <charset val="128"/>
    </font>
    <font>
      <b/>
      <sz val="10.5"/>
      <color theme="1"/>
      <name val="ＭＳ ゴシック"/>
      <family val="3"/>
      <charset val="128"/>
    </font>
    <font>
      <sz val="11"/>
      <color theme="1"/>
      <name val="ＭＳ ゴシック"/>
      <family val="3"/>
      <charset val="128"/>
    </font>
    <font>
      <b/>
      <sz val="10.5"/>
      <color rgb="FFFF0000"/>
      <name val="ＭＳ ゴシック"/>
      <family val="3"/>
      <charset val="128"/>
    </font>
    <font>
      <sz val="10.5"/>
      <name val="ＭＳ ゴシック"/>
      <family val="3"/>
      <charset val="128"/>
    </font>
    <font>
      <sz val="9"/>
      <name val="ＭＳ ゴシック"/>
      <family val="3"/>
      <charset val="128"/>
    </font>
    <font>
      <sz val="8"/>
      <name val="ＭＳ ゴシック"/>
      <family val="3"/>
      <charset val="128"/>
    </font>
    <font>
      <u/>
      <sz val="8"/>
      <name val="ＭＳ ゴシック"/>
      <family val="3"/>
      <charset val="128"/>
    </font>
    <font>
      <sz val="11"/>
      <name val="游ゴシック"/>
      <family val="2"/>
      <charset val="128"/>
      <scheme val="minor"/>
    </font>
    <font>
      <u/>
      <sz val="8"/>
      <color theme="1"/>
      <name val="ＭＳ ゴシック"/>
      <family val="3"/>
      <charset val="128"/>
    </font>
    <font>
      <sz val="9"/>
      <color theme="1"/>
      <name val="Meiryo UI"/>
      <family val="3"/>
      <charset val="128"/>
    </font>
    <font>
      <sz val="9"/>
      <color rgb="FFFF0000"/>
      <name val="Meiryo UI"/>
      <family val="3"/>
      <charset val="128"/>
    </font>
    <font>
      <sz val="9"/>
      <name val="Meiryo UI"/>
      <family val="3"/>
      <charset val="128"/>
    </font>
    <font>
      <b/>
      <sz val="9"/>
      <color rgb="FFFF0000"/>
      <name val="Meiryo UI"/>
      <family val="3"/>
      <charset val="128"/>
    </font>
    <font>
      <b/>
      <sz val="10.5"/>
      <name val="ＭＳ ゴシック"/>
      <family val="3"/>
      <charset val="128"/>
    </font>
    <font>
      <b/>
      <sz val="9"/>
      <name val="ＭＳ ゴシック"/>
      <family val="3"/>
      <charset val="128"/>
    </font>
    <font>
      <sz val="10"/>
      <name val="ＭＳ ゴシック"/>
      <family val="3"/>
      <charset val="128"/>
    </font>
    <font>
      <sz val="6"/>
      <name val="ＭＳ ゴシック"/>
      <family val="3"/>
      <charset val="128"/>
    </font>
    <font>
      <b/>
      <sz val="11"/>
      <color rgb="FFFF0000"/>
      <name val="HGSｺﾞｼｯｸM"/>
      <family val="3"/>
      <charset val="128"/>
    </font>
    <font>
      <b/>
      <sz val="9"/>
      <name val="游ゴシック"/>
      <family val="3"/>
      <charset val="128"/>
      <scheme val="minor"/>
    </font>
    <font>
      <b/>
      <sz val="9"/>
      <color rgb="FFFF0000"/>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7" tint="0.79998168889431442"/>
        <bgColor indexed="64"/>
      </patternFill>
    </fill>
    <fill>
      <patternFill patternType="solid">
        <fgColor theme="7" tint="0.59999389629810485"/>
        <bgColor indexed="64"/>
      </patternFill>
    </fill>
  </fills>
  <borders count="214">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auto="1"/>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hair">
        <color indexed="64"/>
      </left>
      <right/>
      <top style="thin">
        <color indexed="64"/>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double">
        <color indexed="64"/>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right style="thin">
        <color indexed="64"/>
      </right>
      <top style="double">
        <color indexed="64"/>
      </top>
      <bottom style="double">
        <color indexed="64"/>
      </bottom>
      <diagonal/>
    </border>
    <border>
      <left style="thin">
        <color auto="1"/>
      </left>
      <right style="thin">
        <color auto="1"/>
      </right>
      <top style="double">
        <color auto="1"/>
      </top>
      <bottom style="double">
        <color auto="1"/>
      </bottom>
      <diagonal/>
    </border>
    <border>
      <left style="thin">
        <color indexed="64"/>
      </left>
      <right style="double">
        <color indexed="64"/>
      </right>
      <top style="double">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auto="1"/>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auto="1"/>
      </left>
      <right/>
      <top/>
      <bottom style="thin">
        <color auto="1"/>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right style="dotted">
        <color indexed="64"/>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auto="1"/>
      </left>
      <right style="thin">
        <color auto="1"/>
      </right>
      <top style="dotted">
        <color indexed="64"/>
      </top>
      <bottom style="dotted">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dotted">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indexed="64"/>
      </top>
      <bottom style="dotted">
        <color indexed="64"/>
      </bottom>
      <diagonal/>
    </border>
    <border>
      <left style="thin">
        <color auto="1"/>
      </left>
      <right style="medium">
        <color auto="1"/>
      </right>
      <top style="double">
        <color indexed="64"/>
      </top>
      <bottom style="dotted">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auto="1"/>
      </right>
      <top style="medium">
        <color indexed="64"/>
      </top>
      <bottom/>
      <diagonal/>
    </border>
    <border>
      <left style="medium">
        <color indexed="64"/>
      </left>
      <right style="thin">
        <color auto="1"/>
      </right>
      <top/>
      <bottom style="dotted">
        <color indexed="64"/>
      </bottom>
      <diagonal/>
    </border>
    <border>
      <left style="thin">
        <color auto="1"/>
      </left>
      <right style="medium">
        <color indexed="64"/>
      </right>
      <top/>
      <bottom style="dotted">
        <color indexed="64"/>
      </bottom>
      <diagonal/>
    </border>
    <border>
      <left style="thin">
        <color auto="1"/>
      </left>
      <right style="medium">
        <color indexed="64"/>
      </right>
      <top style="dotted">
        <color indexed="64"/>
      </top>
      <bottom style="thin">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double">
        <color indexed="64"/>
      </top>
      <bottom style="dotted">
        <color indexed="64"/>
      </bottom>
      <diagonal/>
    </border>
    <border>
      <left style="medium">
        <color indexed="64"/>
      </left>
      <right style="thin">
        <color auto="1"/>
      </right>
      <top style="thin">
        <color auto="1"/>
      </top>
      <bottom style="dotted">
        <color indexed="64"/>
      </bottom>
      <diagonal/>
    </border>
    <border>
      <left style="thin">
        <color auto="1"/>
      </left>
      <right style="thin">
        <color auto="1"/>
      </right>
      <top style="thin">
        <color auto="1"/>
      </top>
      <bottom style="dotted">
        <color indexed="64"/>
      </bottom>
      <diagonal/>
    </border>
    <border>
      <left style="thin">
        <color auto="1"/>
      </left>
      <right style="medium">
        <color auto="1"/>
      </right>
      <top style="thin">
        <color auto="1"/>
      </top>
      <bottom style="dotted">
        <color indexed="64"/>
      </bottom>
      <diagonal/>
    </border>
    <border>
      <left style="medium">
        <color indexed="64"/>
      </left>
      <right style="thin">
        <color auto="1"/>
      </right>
      <top/>
      <bottom style="medium">
        <color indexed="64"/>
      </bottom>
      <diagonal/>
    </border>
    <border>
      <left style="medium">
        <color indexed="64"/>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style="medium">
        <color auto="1"/>
      </right>
      <top style="dotted">
        <color indexed="64"/>
      </top>
      <bottom style="double">
        <color indexed="64"/>
      </bottom>
      <diagonal/>
    </border>
    <border>
      <left style="medium">
        <color indexed="64"/>
      </left>
      <right style="thin">
        <color auto="1"/>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0" fontId="1" fillId="0" borderId="0"/>
    <xf numFmtId="0" fontId="6" fillId="0" borderId="0"/>
    <xf numFmtId="9" fontId="1" fillId="0" borderId="0" applyFont="0" applyFill="0" applyBorder="0" applyAlignment="0" applyProtection="0"/>
    <xf numFmtId="38" fontId="21" fillId="0" borderId="0" applyFont="0" applyFill="0" applyBorder="0" applyAlignment="0" applyProtection="0">
      <alignment vertical="center"/>
    </xf>
    <xf numFmtId="9" fontId="26" fillId="0" borderId="0" applyFont="0" applyFill="0" applyBorder="0" applyAlignment="0" applyProtection="0">
      <alignment vertical="center"/>
    </xf>
    <xf numFmtId="0" fontId="27" fillId="0" borderId="0"/>
    <xf numFmtId="38" fontId="26"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752">
    <xf numFmtId="0" fontId="0" fillId="0" borderId="0" xfId="0">
      <alignment vertical="center"/>
    </xf>
    <xf numFmtId="176" fontId="7" fillId="0" borderId="0" xfId="2" applyNumberFormat="1" applyFont="1" applyProtection="1">
      <protection locked="0"/>
    </xf>
    <xf numFmtId="176" fontId="7" fillId="0" borderId="7" xfId="2" applyNumberFormat="1" applyFont="1" applyBorder="1" applyProtection="1">
      <protection locked="0"/>
    </xf>
    <xf numFmtId="176" fontId="7" fillId="0" borderId="8" xfId="2" applyNumberFormat="1" applyFont="1" applyBorder="1" applyProtection="1">
      <protection locked="0"/>
    </xf>
    <xf numFmtId="0" fontId="2" fillId="0" borderId="0" xfId="1" applyFont="1" applyProtection="1">
      <protection locked="0"/>
    </xf>
    <xf numFmtId="0" fontId="9" fillId="0" borderId="0" xfId="1" applyFont="1" applyProtection="1">
      <protection locked="0"/>
    </xf>
    <xf numFmtId="176" fontId="10" fillId="0" borderId="0" xfId="2" applyNumberFormat="1" applyFont="1" applyAlignment="1" applyProtection="1">
      <alignment horizontal="right"/>
      <protection locked="0"/>
    </xf>
    <xf numFmtId="176" fontId="10" fillId="0" borderId="9" xfId="2" applyNumberFormat="1" applyFont="1" applyBorder="1" applyAlignment="1" applyProtection="1">
      <alignment horizontal="center" vertical="center" wrapText="1"/>
      <protection locked="0"/>
    </xf>
    <xf numFmtId="176" fontId="10" fillId="0" borderId="10" xfId="2" applyNumberFormat="1" applyFont="1" applyBorder="1" applyAlignment="1" applyProtection="1">
      <alignment horizontal="center" vertical="center" wrapText="1"/>
      <protection locked="0"/>
    </xf>
    <xf numFmtId="176" fontId="10" fillId="0" borderId="11" xfId="2" applyNumberFormat="1" applyFont="1" applyBorder="1" applyAlignment="1" applyProtection="1">
      <alignment horizontal="center" vertical="center" wrapText="1"/>
      <protection locked="0"/>
    </xf>
    <xf numFmtId="176" fontId="10" fillId="0" borderId="12" xfId="2" applyNumberFormat="1" applyFont="1" applyBorder="1" applyAlignment="1" applyProtection="1">
      <alignment horizontal="center" vertical="center"/>
      <protection locked="0"/>
    </xf>
    <xf numFmtId="176" fontId="12" fillId="2" borderId="15" xfId="2" applyNumberFormat="1" applyFont="1" applyFill="1" applyBorder="1" applyAlignment="1" applyProtection="1">
      <alignment vertical="center"/>
      <protection locked="0"/>
    </xf>
    <xf numFmtId="176" fontId="12" fillId="2" borderId="16" xfId="2" applyNumberFormat="1" applyFont="1" applyFill="1" applyBorder="1" applyAlignment="1" applyProtection="1">
      <alignment vertical="center"/>
      <protection locked="0"/>
    </xf>
    <xf numFmtId="176" fontId="12" fillId="2" borderId="17" xfId="2" applyNumberFormat="1" applyFont="1" applyFill="1" applyBorder="1" applyAlignment="1" applyProtection="1">
      <alignment vertical="center"/>
      <protection locked="0"/>
    </xf>
    <xf numFmtId="176" fontId="9" fillId="0" borderId="18" xfId="2" applyNumberFormat="1" applyFont="1" applyBorder="1" applyProtection="1">
      <protection locked="0"/>
    </xf>
    <xf numFmtId="176" fontId="12" fillId="3" borderId="15" xfId="2" applyNumberFormat="1" applyFont="1" applyFill="1" applyBorder="1" applyAlignment="1" applyProtection="1">
      <alignment vertical="center"/>
      <protection locked="0"/>
    </xf>
    <xf numFmtId="176" fontId="12" fillId="3" borderId="16" xfId="2" applyNumberFormat="1" applyFont="1" applyFill="1" applyBorder="1" applyAlignment="1" applyProtection="1">
      <alignment vertical="center"/>
      <protection locked="0"/>
    </xf>
    <xf numFmtId="176" fontId="12" fillId="3" borderId="19" xfId="2" applyNumberFormat="1" applyFont="1" applyFill="1" applyBorder="1" applyAlignment="1" applyProtection="1">
      <alignment vertical="center"/>
      <protection locked="0"/>
    </xf>
    <xf numFmtId="176" fontId="9" fillId="0" borderId="20" xfId="2" applyNumberFormat="1" applyFont="1" applyBorder="1" applyProtection="1">
      <protection locked="0"/>
    </xf>
    <xf numFmtId="176" fontId="10" fillId="0" borderId="8" xfId="2" applyNumberFormat="1" applyFont="1" applyBorder="1" applyAlignment="1" applyProtection="1">
      <alignment vertical="center" wrapText="1"/>
      <protection locked="0"/>
    </xf>
    <xf numFmtId="0" fontId="10" fillId="0" borderId="0" xfId="2" applyFont="1" applyAlignment="1" applyProtection="1">
      <alignment vertical="center" wrapText="1"/>
      <protection locked="0"/>
    </xf>
    <xf numFmtId="176" fontId="9" fillId="0" borderId="15" xfId="2" applyNumberFormat="1" applyFont="1" applyBorder="1" applyAlignment="1" applyProtection="1">
      <alignment vertical="center"/>
      <protection locked="0"/>
    </xf>
    <xf numFmtId="176" fontId="9" fillId="0" borderId="16" xfId="2" applyNumberFormat="1" applyFont="1" applyBorder="1" applyAlignment="1" applyProtection="1">
      <alignment vertical="center"/>
      <protection locked="0"/>
    </xf>
    <xf numFmtId="176" fontId="9" fillId="0" borderId="19" xfId="2" applyNumberFormat="1" applyFont="1" applyBorder="1" applyAlignment="1" applyProtection="1">
      <alignment vertical="center"/>
      <protection locked="0"/>
    </xf>
    <xf numFmtId="0" fontId="10" fillId="0" borderId="8" xfId="2" applyFont="1" applyBorder="1" applyAlignment="1" applyProtection="1">
      <alignment vertical="center" wrapText="1"/>
      <protection locked="0"/>
    </xf>
    <xf numFmtId="176" fontId="12" fillId="2" borderId="23" xfId="2" applyNumberFormat="1" applyFont="1" applyFill="1" applyBorder="1" applyAlignment="1" applyProtection="1">
      <alignment vertical="center"/>
      <protection locked="0"/>
    </xf>
    <xf numFmtId="176" fontId="12" fillId="2" borderId="24" xfId="2" applyNumberFormat="1" applyFont="1" applyFill="1" applyBorder="1" applyAlignment="1" applyProtection="1">
      <alignment vertical="center"/>
      <protection locked="0"/>
    </xf>
    <xf numFmtId="176" fontId="12" fillId="2" borderId="25" xfId="2" applyNumberFormat="1" applyFont="1" applyFill="1" applyBorder="1" applyAlignment="1" applyProtection="1">
      <alignment vertical="center"/>
      <protection locked="0"/>
    </xf>
    <xf numFmtId="176" fontId="9" fillId="0" borderId="26" xfId="2" applyNumberFormat="1" applyFont="1" applyBorder="1" applyProtection="1">
      <protection locked="0"/>
    </xf>
    <xf numFmtId="176" fontId="9" fillId="0" borderId="27" xfId="2" applyNumberFormat="1" applyFont="1" applyBorder="1" applyProtection="1">
      <protection locked="0"/>
    </xf>
    <xf numFmtId="176" fontId="9" fillId="0" borderId="31" xfId="2" applyNumberFormat="1" applyFont="1" applyBorder="1" applyAlignment="1" applyProtection="1">
      <alignment vertical="center"/>
      <protection locked="0"/>
    </xf>
    <xf numFmtId="176" fontId="9" fillId="0" borderId="32" xfId="2" applyNumberFormat="1" applyFont="1" applyBorder="1" applyAlignment="1" applyProtection="1">
      <alignment vertical="center"/>
      <protection locked="0"/>
    </xf>
    <xf numFmtId="176" fontId="9" fillId="0" borderId="33" xfId="2" applyNumberFormat="1" applyFont="1" applyBorder="1" applyAlignment="1" applyProtection="1">
      <alignment vertical="center"/>
      <protection locked="0"/>
    </xf>
    <xf numFmtId="176" fontId="9" fillId="0" borderId="34" xfId="2" applyNumberFormat="1" applyFont="1" applyBorder="1" applyProtection="1">
      <protection locked="0"/>
    </xf>
    <xf numFmtId="176" fontId="10" fillId="2" borderId="38" xfId="2" applyNumberFormat="1" applyFont="1" applyFill="1" applyBorder="1" applyAlignment="1" applyProtection="1">
      <alignment horizontal="center" vertical="center"/>
      <protection locked="0"/>
    </xf>
    <xf numFmtId="176" fontId="9" fillId="2" borderId="39" xfId="2" applyNumberFormat="1" applyFont="1" applyFill="1" applyBorder="1" applyAlignment="1" applyProtection="1">
      <alignment vertical="center"/>
      <protection locked="0"/>
    </xf>
    <xf numFmtId="176" fontId="9" fillId="2" borderId="40" xfId="2" applyNumberFormat="1" applyFont="1" applyFill="1" applyBorder="1" applyAlignment="1" applyProtection="1">
      <alignment vertical="center"/>
      <protection locked="0"/>
    </xf>
    <xf numFmtId="176" fontId="9" fillId="2" borderId="38" xfId="2" applyNumberFormat="1" applyFont="1" applyFill="1" applyBorder="1" applyAlignment="1" applyProtection="1">
      <alignment vertical="center"/>
      <protection locked="0"/>
    </xf>
    <xf numFmtId="176" fontId="9" fillId="0" borderId="41" xfId="2" applyNumberFormat="1" applyFont="1" applyBorder="1" applyAlignment="1" applyProtection="1">
      <alignment vertical="top" wrapText="1"/>
      <protection locked="0"/>
    </xf>
    <xf numFmtId="176" fontId="10" fillId="0" borderId="0" xfId="2" applyNumberFormat="1" applyFont="1" applyAlignment="1" applyProtection="1">
      <alignment horizontal="left" vertical="center"/>
      <protection locked="0"/>
    </xf>
    <xf numFmtId="176" fontId="10" fillId="0" borderId="0" xfId="2" applyNumberFormat="1" applyFont="1" applyAlignment="1" applyProtection="1">
      <alignment horizontal="center" vertical="center"/>
      <protection locked="0"/>
    </xf>
    <xf numFmtId="176" fontId="7" fillId="0" borderId="43" xfId="2" applyNumberFormat="1" applyFont="1" applyBorder="1" applyProtection="1">
      <protection locked="0"/>
    </xf>
    <xf numFmtId="0" fontId="2" fillId="0" borderId="44" xfId="1" applyFont="1" applyBorder="1" applyProtection="1">
      <protection locked="0"/>
    </xf>
    <xf numFmtId="0" fontId="9" fillId="0" borderId="44" xfId="1" applyFont="1" applyBorder="1" applyProtection="1">
      <protection locked="0"/>
    </xf>
    <xf numFmtId="176" fontId="10" fillId="0" borderId="44" xfId="2" applyNumberFormat="1" applyFont="1" applyBorder="1" applyAlignment="1" applyProtection="1">
      <alignment horizontal="right"/>
      <protection locked="0"/>
    </xf>
    <xf numFmtId="176" fontId="7" fillId="0" borderId="45" xfId="2" applyNumberFormat="1" applyFont="1" applyBorder="1" applyProtection="1">
      <protection locked="0"/>
    </xf>
    <xf numFmtId="176" fontId="9" fillId="0" borderId="41" xfId="2" applyNumberFormat="1" applyFont="1" applyBorder="1" applyProtection="1">
      <protection locked="0"/>
    </xf>
    <xf numFmtId="176" fontId="8" fillId="0" borderId="44" xfId="2" applyNumberFormat="1" applyFont="1" applyBorder="1" applyAlignment="1" applyProtection="1">
      <alignment horizontal="left"/>
      <protection locked="0"/>
    </xf>
    <xf numFmtId="176" fontId="7" fillId="0" borderId="44" xfId="2" applyNumberFormat="1" applyFont="1" applyBorder="1" applyAlignment="1" applyProtection="1">
      <alignment horizontal="left"/>
      <protection locked="0"/>
    </xf>
    <xf numFmtId="176" fontId="10" fillId="0" borderId="44" xfId="2" applyNumberFormat="1" applyFont="1" applyBorder="1" applyAlignment="1" applyProtection="1">
      <alignment horizontal="left"/>
      <protection locked="0"/>
    </xf>
    <xf numFmtId="176" fontId="10" fillId="0" borderId="0" xfId="2" applyNumberFormat="1" applyFont="1" applyProtection="1">
      <protection locked="0"/>
    </xf>
    <xf numFmtId="0" fontId="7" fillId="0" borderId="0" xfId="1" applyFont="1"/>
    <xf numFmtId="0" fontId="15" fillId="0" borderId="0" xfId="1" applyFont="1" applyAlignment="1">
      <alignment horizontal="right"/>
    </xf>
    <xf numFmtId="0" fontId="7" fillId="2" borderId="43" xfId="1" applyFont="1" applyFill="1" applyBorder="1"/>
    <xf numFmtId="0" fontId="15" fillId="2" borderId="45" xfId="1" applyFont="1" applyFill="1" applyBorder="1" applyAlignment="1">
      <alignment horizontal="right"/>
    </xf>
    <xf numFmtId="0" fontId="7" fillId="0" borderId="7" xfId="1" applyFont="1" applyBorder="1"/>
    <xf numFmtId="0" fontId="7" fillId="0" borderId="8" xfId="1" applyFont="1" applyBorder="1"/>
    <xf numFmtId="0" fontId="7" fillId="0" borderId="55" xfId="1" applyFont="1" applyBorder="1" applyAlignment="1">
      <alignment horizontal="center" vertical="center"/>
    </xf>
    <xf numFmtId="0" fontId="13" fillId="0" borderId="60" xfId="1" applyFont="1" applyBorder="1" applyAlignment="1">
      <alignment horizontal="center" vertical="center"/>
    </xf>
    <xf numFmtId="0" fontId="13" fillId="0" borderId="65" xfId="1" applyFont="1" applyBorder="1" applyAlignment="1">
      <alignment horizontal="center" vertical="center"/>
    </xf>
    <xf numFmtId="0" fontId="7" fillId="0" borderId="0" xfId="1" applyFont="1" applyAlignment="1">
      <alignment vertical="center"/>
    </xf>
    <xf numFmtId="0" fontId="7" fillId="0" borderId="8" xfId="1" applyFont="1" applyBorder="1" applyAlignment="1">
      <alignment vertical="center"/>
    </xf>
    <xf numFmtId="0" fontId="10" fillId="0" borderId="73" xfId="1" applyFont="1" applyBorder="1" applyAlignment="1">
      <alignment horizontal="left" vertical="center" wrapText="1"/>
    </xf>
    <xf numFmtId="0" fontId="8" fillId="0" borderId="74" xfId="1" applyFont="1" applyBorder="1" applyAlignment="1" applyProtection="1">
      <alignment horizontal="left" vertical="center"/>
      <protection locked="0"/>
    </xf>
    <xf numFmtId="0" fontId="10" fillId="0" borderId="0" xfId="1" applyFont="1" applyAlignment="1">
      <alignment vertical="center"/>
    </xf>
    <xf numFmtId="0" fontId="10" fillId="0" borderId="8" xfId="1" applyFont="1" applyBorder="1" applyAlignment="1">
      <alignment vertical="center"/>
    </xf>
    <xf numFmtId="0" fontId="10" fillId="0" borderId="7" xfId="1" applyFont="1" applyBorder="1"/>
    <xf numFmtId="0" fontId="10" fillId="0" borderId="0" xfId="1" applyFont="1"/>
    <xf numFmtId="0" fontId="10" fillId="0" borderId="8" xfId="1" applyFont="1" applyBorder="1"/>
    <xf numFmtId="0" fontId="15" fillId="3" borderId="49" xfId="1" applyFont="1" applyFill="1" applyBorder="1" applyAlignment="1">
      <alignment vertical="center"/>
    </xf>
    <xf numFmtId="0" fontId="7" fillId="3" borderId="50" xfId="1" applyFont="1" applyFill="1" applyBorder="1"/>
    <xf numFmtId="0" fontId="7" fillId="3" borderId="53" xfId="1" applyFont="1" applyFill="1" applyBorder="1"/>
    <xf numFmtId="0" fontId="10" fillId="0" borderId="8" xfId="1" applyFont="1" applyBorder="1" applyAlignment="1">
      <alignment horizontal="left" vertical="top" wrapText="1"/>
    </xf>
    <xf numFmtId="0" fontId="13" fillId="0" borderId="93" xfId="1" applyFont="1" applyBorder="1" applyAlignment="1">
      <alignment horizontal="center" vertical="center"/>
    </xf>
    <xf numFmtId="0" fontId="7" fillId="0" borderId="102" xfId="1" applyFont="1" applyBorder="1" applyAlignment="1" applyProtection="1">
      <alignment horizontal="right" vertical="center"/>
      <protection locked="0"/>
    </xf>
    <xf numFmtId="0" fontId="7" fillId="0" borderId="103" xfId="1" applyFont="1" applyBorder="1" applyAlignment="1" applyProtection="1">
      <alignment horizontal="left" vertical="center"/>
      <protection locked="0"/>
    </xf>
    <xf numFmtId="0" fontId="7" fillId="0" borderId="104" xfId="1" applyFont="1" applyBorder="1" applyAlignment="1" applyProtection="1">
      <alignment horizontal="right" vertical="center"/>
      <protection locked="0"/>
    </xf>
    <xf numFmtId="0" fontId="7" fillId="0" borderId="106" xfId="1" applyFont="1" applyBorder="1" applyAlignment="1" applyProtection="1">
      <alignment horizontal="left" vertical="center"/>
      <protection locked="0"/>
    </xf>
    <xf numFmtId="0" fontId="7" fillId="0" borderId="120" xfId="1" applyFont="1" applyBorder="1"/>
    <xf numFmtId="0" fontId="10" fillId="0" borderId="35" xfId="1" applyFont="1" applyBorder="1"/>
    <xf numFmtId="0" fontId="10" fillId="0" borderId="36" xfId="1" applyFont="1" applyBorder="1"/>
    <xf numFmtId="0" fontId="10" fillId="0" borderId="121" xfId="1" applyFont="1" applyBorder="1"/>
    <xf numFmtId="0" fontId="10" fillId="0" borderId="42" xfId="1" applyFont="1" applyBorder="1"/>
    <xf numFmtId="0" fontId="15" fillId="0" borderId="0" xfId="1" applyFont="1" applyAlignment="1" applyProtection="1">
      <alignment horizontal="right"/>
      <protection locked="0"/>
    </xf>
    <xf numFmtId="0" fontId="15" fillId="3" borderId="4" xfId="1" applyFont="1" applyFill="1" applyBorder="1" applyAlignment="1">
      <alignment vertical="center"/>
    </xf>
    <xf numFmtId="0" fontId="7" fillId="3" borderId="5" xfId="1" applyFont="1" applyFill="1" applyBorder="1"/>
    <xf numFmtId="0" fontId="7" fillId="3" borderId="6" xfId="1" applyFont="1" applyFill="1" applyBorder="1"/>
    <xf numFmtId="0" fontId="10" fillId="0" borderId="8" xfId="1" applyFont="1" applyBorder="1" applyAlignment="1">
      <alignment horizontal="left"/>
    </xf>
    <xf numFmtId="0" fontId="10" fillId="0" borderId="7" xfId="1" applyFont="1" applyBorder="1" applyAlignment="1">
      <alignment horizontal="left" wrapText="1"/>
    </xf>
    <xf numFmtId="0" fontId="10" fillId="0" borderId="0" xfId="1" applyFont="1" applyAlignment="1">
      <alignment horizontal="left"/>
    </xf>
    <xf numFmtId="0" fontId="9" fillId="0" borderId="8" xfId="1" applyFont="1" applyBorder="1" applyAlignment="1">
      <alignment horizontal="center" vertical="center" wrapText="1"/>
    </xf>
    <xf numFmtId="0" fontId="9" fillId="0" borderId="0" xfId="1" applyFont="1" applyAlignment="1">
      <alignment vertical="center" wrapText="1"/>
    </xf>
    <xf numFmtId="9" fontId="9" fillId="0" borderId="131" xfId="3" applyFont="1" applyBorder="1" applyAlignment="1">
      <alignment vertical="center"/>
    </xf>
    <xf numFmtId="9" fontId="9" fillId="0" borderId="8" xfId="3" applyFont="1" applyBorder="1" applyAlignment="1">
      <alignment vertical="center"/>
    </xf>
    <xf numFmtId="177" fontId="10" fillId="0" borderId="0" xfId="3" applyNumberFormat="1" applyFont="1" applyBorder="1" applyAlignment="1">
      <alignment vertical="center" wrapText="1"/>
    </xf>
    <xf numFmtId="177" fontId="10" fillId="0" borderId="8" xfId="3" applyNumberFormat="1" applyFont="1" applyBorder="1" applyAlignment="1">
      <alignment vertical="center" wrapText="1"/>
    </xf>
    <xf numFmtId="177" fontId="10" fillId="0" borderId="0" xfId="3" applyNumberFormat="1" applyFont="1" applyBorder="1" applyAlignment="1">
      <alignment vertical="center"/>
    </xf>
    <xf numFmtId="0" fontId="14" fillId="0" borderId="0" xfId="1" applyFont="1" applyAlignment="1">
      <alignment horizontal="center" vertical="center" wrapText="1"/>
    </xf>
    <xf numFmtId="0" fontId="7" fillId="0" borderId="0" xfId="1" applyFont="1" applyAlignment="1">
      <alignment horizontal="center" vertical="center" wrapText="1"/>
    </xf>
    <xf numFmtId="0" fontId="18" fillId="0" borderId="0" xfId="1" applyFont="1" applyAlignment="1" applyProtection="1">
      <alignment horizontal="center" vertical="center"/>
      <protection locked="0"/>
    </xf>
    <xf numFmtId="176" fontId="8" fillId="0" borderId="0" xfId="2" applyNumberFormat="1" applyFont="1" applyProtection="1">
      <protection locked="0"/>
    </xf>
    <xf numFmtId="176" fontId="14" fillId="0" borderId="0" xfId="2" applyNumberFormat="1" applyFont="1" applyAlignment="1" applyProtection="1">
      <alignment horizontal="right"/>
      <protection locked="0"/>
    </xf>
    <xf numFmtId="0" fontId="9" fillId="0" borderId="0" xfId="1" applyFont="1" applyAlignment="1" applyProtection="1">
      <alignment vertical="center"/>
      <protection locked="0"/>
    </xf>
    <xf numFmtId="0" fontId="8" fillId="0" borderId="0" xfId="1" applyFont="1" applyAlignment="1">
      <alignment vertical="center" wrapText="1"/>
    </xf>
    <xf numFmtId="0" fontId="9" fillId="0" borderId="0" xfId="1" applyFont="1" applyAlignment="1">
      <alignment horizontal="left" vertical="top" wrapText="1"/>
    </xf>
    <xf numFmtId="0" fontId="7" fillId="0" borderId="44" xfId="1" applyFont="1" applyBorder="1" applyAlignment="1">
      <alignment wrapText="1"/>
    </xf>
    <xf numFmtId="0" fontId="7" fillId="0" borderId="0" xfId="1" applyFont="1" applyAlignment="1">
      <alignment wrapText="1"/>
    </xf>
    <xf numFmtId="0" fontId="7" fillId="0" borderId="0" xfId="1" applyFont="1" applyAlignment="1">
      <alignment horizontal="distributed" vertical="center"/>
    </xf>
    <xf numFmtId="0" fontId="2" fillId="2" borderId="1" xfId="1" applyFont="1" applyFill="1" applyBorder="1" applyAlignment="1" applyProtection="1">
      <alignment vertical="center"/>
      <protection locked="0"/>
    </xf>
    <xf numFmtId="0" fontId="7" fillId="2" borderId="2" xfId="1" applyFont="1" applyFill="1" applyBorder="1" applyAlignment="1" applyProtection="1">
      <alignment horizontal="distributed" vertical="center"/>
      <protection locked="0"/>
    </xf>
    <xf numFmtId="0" fontId="7" fillId="2" borderId="2" xfId="1" applyFont="1" applyFill="1" applyBorder="1" applyAlignment="1" applyProtection="1">
      <alignment vertical="center"/>
      <protection locked="0"/>
    </xf>
    <xf numFmtId="0" fontId="7" fillId="2" borderId="3" xfId="1" applyFont="1" applyFill="1" applyBorder="1" applyAlignment="1" applyProtection="1">
      <alignment vertical="center"/>
      <protection locked="0"/>
    </xf>
    <xf numFmtId="0" fontId="15" fillId="3" borderId="134" xfId="1" applyFont="1" applyFill="1" applyBorder="1"/>
    <xf numFmtId="0" fontId="7" fillId="3" borderId="135" xfId="1" applyFont="1" applyFill="1" applyBorder="1" applyAlignment="1" applyProtection="1">
      <alignment horizontal="distributed" vertical="center"/>
      <protection locked="0"/>
    </xf>
    <xf numFmtId="0" fontId="7" fillId="3" borderId="135" xfId="1" applyFont="1" applyFill="1" applyBorder="1" applyProtection="1">
      <protection locked="0"/>
    </xf>
    <xf numFmtId="0" fontId="20" fillId="3" borderId="135" xfId="1" applyFont="1" applyFill="1" applyBorder="1" applyAlignment="1" applyProtection="1">
      <alignment wrapText="1"/>
      <protection locked="0"/>
    </xf>
    <xf numFmtId="0" fontId="7" fillId="3" borderId="136" xfId="1" applyFont="1" applyFill="1" applyBorder="1" applyProtection="1">
      <protection locked="0"/>
    </xf>
    <xf numFmtId="0" fontId="15" fillId="0" borderId="140" xfId="1" applyFont="1" applyBorder="1"/>
    <xf numFmtId="0" fontId="7" fillId="0" borderId="141" xfId="1" applyFont="1" applyBorder="1" applyAlignment="1" applyProtection="1">
      <alignment horizontal="distributed" vertical="center"/>
      <protection locked="0"/>
    </xf>
    <xf numFmtId="0" fontId="7" fillId="0" borderId="141" xfId="1" applyFont="1" applyBorder="1" applyProtection="1">
      <protection locked="0"/>
    </xf>
    <xf numFmtId="0" fontId="20" fillId="0" borderId="141" xfId="1" applyFont="1" applyBorder="1" applyAlignment="1" applyProtection="1">
      <alignment wrapText="1"/>
      <protection locked="0"/>
    </xf>
    <xf numFmtId="0" fontId="7" fillId="0" borderId="142" xfId="1" applyFont="1" applyBorder="1" applyProtection="1">
      <protection locked="0"/>
    </xf>
    <xf numFmtId="0" fontId="14" fillId="0" borderId="144" xfId="1" applyFont="1" applyBorder="1" applyAlignment="1" applyProtection="1">
      <alignment horizontal="distributed" vertical="center"/>
      <protection locked="0"/>
    </xf>
    <xf numFmtId="0" fontId="14" fillId="0" borderId="117" xfId="1" applyFont="1" applyBorder="1" applyAlignment="1" applyProtection="1">
      <alignment horizontal="distributed" vertical="center"/>
      <protection locked="0"/>
    </xf>
    <xf numFmtId="0" fontId="7" fillId="0" borderId="154" xfId="1" applyFont="1" applyBorder="1" applyAlignment="1">
      <alignment horizontal="distributed" vertical="center" shrinkToFit="1"/>
    </xf>
    <xf numFmtId="178" fontId="9" fillId="0" borderId="0" xfId="4" applyNumberFormat="1" applyFont="1" applyBorder="1" applyAlignment="1">
      <alignment vertical="center"/>
    </xf>
    <xf numFmtId="0" fontId="7" fillId="0" borderId="154" xfId="1" applyFont="1" applyBorder="1" applyAlignment="1">
      <alignment vertical="center" shrinkToFit="1"/>
    </xf>
    <xf numFmtId="178" fontId="9" fillId="0" borderId="155" xfId="4" applyNumberFormat="1" applyFont="1" applyBorder="1" applyAlignment="1">
      <alignment vertical="center"/>
    </xf>
    <xf numFmtId="0" fontId="17" fillId="0" borderId="7" xfId="1" applyFont="1" applyBorder="1" applyAlignment="1">
      <alignment horizontal="distributed" vertical="center" shrinkToFit="1"/>
    </xf>
    <xf numFmtId="0" fontId="17" fillId="0" borderId="0" xfId="1" applyFont="1" applyAlignment="1">
      <alignment horizontal="distributed" vertical="center" shrinkToFit="1"/>
    </xf>
    <xf numFmtId="0" fontId="10" fillId="0" borderId="0" xfId="1" applyFont="1" applyAlignment="1">
      <alignment horizontal="left" vertical="center" shrinkToFit="1"/>
    </xf>
    <xf numFmtId="0" fontId="10" fillId="0" borderId="8" xfId="1" applyFont="1" applyBorder="1" applyAlignment="1">
      <alignment horizontal="left" vertical="center" shrinkToFit="1"/>
    </xf>
    <xf numFmtId="0" fontId="7" fillId="0" borderId="0" xfId="1" applyFont="1" applyProtection="1">
      <protection locked="0"/>
    </xf>
    <xf numFmtId="0" fontId="7" fillId="0" borderId="0" xfId="1" applyFont="1" applyAlignment="1" applyProtection="1">
      <alignment horizontal="right"/>
      <protection locked="0"/>
    </xf>
    <xf numFmtId="0" fontId="10" fillId="0" borderId="0" xfId="1" applyFont="1" applyAlignment="1">
      <alignment vertical="top" wrapText="1"/>
    </xf>
    <xf numFmtId="0" fontId="7" fillId="0" borderId="0" xfId="1" applyFont="1" applyAlignment="1">
      <alignment horizontal="distributed" vertical="center" wrapText="1"/>
    </xf>
    <xf numFmtId="0" fontId="7" fillId="0" borderId="0" xfId="1" applyFont="1" applyAlignment="1">
      <alignment vertical="top" wrapText="1"/>
    </xf>
    <xf numFmtId="0" fontId="7" fillId="0" borderId="0" xfId="1" applyFont="1" applyAlignment="1" applyProtection="1">
      <alignment vertical="center"/>
      <protection locked="0"/>
    </xf>
    <xf numFmtId="0" fontId="18" fillId="0" borderId="0" xfId="1" applyFont="1" applyAlignment="1" applyProtection="1">
      <alignment vertical="center"/>
      <protection locked="0"/>
    </xf>
    <xf numFmtId="0" fontId="18" fillId="0" borderId="0" xfId="1" applyFont="1" applyAlignment="1">
      <alignment vertical="center"/>
    </xf>
    <xf numFmtId="0" fontId="7" fillId="0" borderId="0" xfId="1" applyFont="1" applyAlignment="1">
      <alignment horizontal="center"/>
    </xf>
    <xf numFmtId="0" fontId="10" fillId="0" borderId="44" xfId="1" applyFont="1" applyBorder="1"/>
    <xf numFmtId="0" fontId="15" fillId="0" borderId="0" xfId="1" applyFont="1" applyAlignment="1">
      <alignment horizontal="left" vertical="top" wrapText="1"/>
    </xf>
    <xf numFmtId="0" fontId="15" fillId="0" borderId="0" xfId="1" applyFont="1" applyAlignment="1">
      <alignment horizontal="left" vertical="top"/>
    </xf>
    <xf numFmtId="0" fontId="8" fillId="0" borderId="0" xfId="1" applyFont="1" applyAlignment="1">
      <alignment vertical="top" wrapText="1"/>
    </xf>
    <xf numFmtId="176" fontId="16" fillId="0" borderId="0" xfId="2" applyNumberFormat="1" applyFont="1" applyAlignment="1" applyProtection="1">
      <alignment horizontal="right"/>
      <protection locked="0"/>
    </xf>
    <xf numFmtId="176" fontId="16" fillId="0" borderId="0" xfId="2" applyNumberFormat="1" applyFont="1" applyProtection="1">
      <protection locked="0"/>
    </xf>
    <xf numFmtId="176" fontId="16" fillId="0" borderId="44" xfId="2" applyNumberFormat="1" applyFont="1" applyBorder="1" applyProtection="1">
      <protection locked="0"/>
    </xf>
    <xf numFmtId="176" fontId="16" fillId="0" borderId="44" xfId="2" applyNumberFormat="1" applyFont="1" applyBorder="1" applyAlignment="1" applyProtection="1">
      <alignment horizontal="right"/>
      <protection locked="0"/>
    </xf>
    <xf numFmtId="176" fontId="16" fillId="0" borderId="44" xfId="2" applyNumberFormat="1" applyFont="1" applyBorder="1" applyAlignment="1" applyProtection="1">
      <alignment horizontal="left"/>
      <protection locked="0"/>
    </xf>
    <xf numFmtId="176" fontId="16" fillId="0" borderId="35" xfId="2" applyNumberFormat="1" applyFont="1" applyBorder="1" applyProtection="1">
      <protection locked="0"/>
    </xf>
    <xf numFmtId="176" fontId="16" fillId="0" borderId="36" xfId="2" applyNumberFormat="1" applyFont="1" applyBorder="1" applyProtection="1">
      <protection locked="0"/>
    </xf>
    <xf numFmtId="176" fontId="16" fillId="0" borderId="42" xfId="2" applyNumberFormat="1" applyFont="1" applyBorder="1" applyProtection="1">
      <protection locked="0"/>
    </xf>
    <xf numFmtId="176" fontId="16" fillId="0" borderId="36" xfId="2" applyNumberFormat="1" applyFont="1" applyBorder="1" applyAlignment="1" applyProtection="1">
      <alignment horizontal="right"/>
      <protection locked="0"/>
    </xf>
    <xf numFmtId="176" fontId="7" fillId="0" borderId="0" xfId="2" applyNumberFormat="1" applyFont="1" applyAlignment="1" applyProtection="1">
      <alignment horizontal="right"/>
      <protection locked="0"/>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center" vertical="center"/>
    </xf>
    <xf numFmtId="180" fontId="24" fillId="0" borderId="109" xfId="0" applyNumberFormat="1" applyFont="1" applyBorder="1">
      <alignment vertical="center"/>
    </xf>
    <xf numFmtId="181" fontId="24" fillId="0" borderId="109" xfId="0" applyNumberFormat="1" applyFont="1" applyBorder="1" applyAlignment="1">
      <alignment horizontal="right" vertical="center"/>
    </xf>
    <xf numFmtId="180" fontId="24" fillId="0" borderId="109" xfId="0" applyNumberFormat="1" applyFont="1" applyBorder="1" applyAlignment="1">
      <alignment horizontal="right" vertical="center"/>
    </xf>
    <xf numFmtId="0" fontId="23" fillId="0" borderId="0" xfId="0" applyFont="1" applyAlignment="1">
      <alignment horizontal="center" vertical="center"/>
    </xf>
    <xf numFmtId="0" fontId="24" fillId="0" borderId="0" xfId="0" applyFont="1" applyAlignment="1">
      <alignment horizontal="left" vertical="center" wrapText="1"/>
    </xf>
    <xf numFmtId="182" fontId="24" fillId="0" borderId="0" xfId="0" applyNumberFormat="1" applyFont="1" applyAlignment="1">
      <alignment horizontal="center" vertical="center" wrapText="1"/>
    </xf>
    <xf numFmtId="9" fontId="24" fillId="0" borderId="0" xfId="0" applyNumberFormat="1" applyFont="1" applyAlignment="1">
      <alignment horizontal="center" vertical="center" wrapText="1"/>
    </xf>
    <xf numFmtId="182" fontId="24" fillId="0" borderId="0" xfId="0" applyNumberFormat="1" applyFont="1" applyAlignment="1">
      <alignment horizontal="right" vertical="center"/>
    </xf>
    <xf numFmtId="0" fontId="27" fillId="0" borderId="0" xfId="6" applyAlignment="1">
      <alignment horizontal="center" shrinkToFit="1"/>
    </xf>
    <xf numFmtId="0" fontId="29" fillId="0" borderId="0" xfId="0" applyFont="1">
      <alignment vertical="center"/>
    </xf>
    <xf numFmtId="0" fontId="24" fillId="0" borderId="0" xfId="0" applyFont="1" applyAlignment="1">
      <alignment horizontal="right" vertical="center"/>
    </xf>
    <xf numFmtId="0" fontId="22" fillId="2" borderId="109" xfId="0" applyFont="1" applyFill="1" applyBorder="1" applyAlignment="1">
      <alignment horizontal="center" vertical="center" wrapText="1"/>
    </xf>
    <xf numFmtId="0" fontId="30" fillId="0" borderId="0" xfId="0" applyFont="1">
      <alignment vertical="center"/>
    </xf>
    <xf numFmtId="0" fontId="23" fillId="0" borderId="126" xfId="0" applyFont="1" applyBorder="1">
      <alignmen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180" fontId="24" fillId="0" borderId="169" xfId="0" applyNumberFormat="1" applyFont="1" applyBorder="1" applyAlignment="1">
      <alignment horizontal="right" vertical="center"/>
    </xf>
    <xf numFmtId="0" fontId="24" fillId="3" borderId="170" xfId="0" applyFont="1" applyFill="1" applyBorder="1" applyAlignment="1">
      <alignment horizontal="left" vertical="center" wrapText="1"/>
    </xf>
    <xf numFmtId="180" fontId="24" fillId="0" borderId="166" xfId="0" applyNumberFormat="1" applyFont="1" applyBorder="1" applyAlignment="1">
      <alignment horizontal="right" vertical="center"/>
    </xf>
    <xf numFmtId="180" fontId="24" fillId="0" borderId="173" xfId="0" applyNumberFormat="1" applyFont="1" applyBorder="1" applyAlignment="1">
      <alignment horizontal="right" vertical="center"/>
    </xf>
    <xf numFmtId="180" fontId="24" fillId="0" borderId="110" xfId="0" applyNumberFormat="1" applyFont="1" applyBorder="1">
      <alignment vertical="center"/>
    </xf>
    <xf numFmtId="180" fontId="24" fillId="0" borderId="181" xfId="0" applyNumberFormat="1" applyFont="1" applyBorder="1">
      <alignment vertical="center"/>
    </xf>
    <xf numFmtId="0" fontId="35" fillId="0" borderId="0" xfId="0" applyFont="1">
      <alignment vertical="center"/>
    </xf>
    <xf numFmtId="177" fontId="24" fillId="0" borderId="171" xfId="5" applyNumberFormat="1" applyFont="1" applyBorder="1" applyAlignment="1">
      <alignment horizontal="right" vertical="center"/>
    </xf>
    <xf numFmtId="177" fontId="24" fillId="5" borderId="172" xfId="5" applyNumberFormat="1" applyFont="1" applyFill="1" applyBorder="1" applyAlignment="1">
      <alignment horizontal="right" vertical="center"/>
    </xf>
    <xf numFmtId="177" fontId="24" fillId="0" borderId="0" xfId="0" applyNumberFormat="1" applyFont="1" applyAlignment="1">
      <alignment horizontal="right" vertical="center"/>
    </xf>
    <xf numFmtId="0" fontId="37" fillId="0" borderId="0" xfId="0" applyFont="1">
      <alignment vertical="center"/>
    </xf>
    <xf numFmtId="0" fontId="38" fillId="0" borderId="0" xfId="0" applyFont="1">
      <alignment vertical="center"/>
    </xf>
    <xf numFmtId="179" fontId="24" fillId="0" borderId="110" xfId="0" applyNumberFormat="1" applyFont="1" applyBorder="1" applyAlignment="1">
      <alignment horizontal="right" vertical="center"/>
    </xf>
    <xf numFmtId="180" fontId="24" fillId="0" borderId="174" xfId="0" applyNumberFormat="1" applyFont="1" applyBorder="1">
      <alignment vertical="center"/>
    </xf>
    <xf numFmtId="0" fontId="22" fillId="2" borderId="175" xfId="0" applyFont="1" applyFill="1" applyBorder="1" applyAlignment="1">
      <alignment horizontal="center" vertical="center" wrapText="1"/>
    </xf>
    <xf numFmtId="0" fontId="24" fillId="3" borderId="180" xfId="0" applyFont="1" applyFill="1" applyBorder="1" applyAlignment="1">
      <alignment horizontal="left" vertical="center" wrapText="1"/>
    </xf>
    <xf numFmtId="179" fontId="24" fillId="0" borderId="181" xfId="0" applyNumberFormat="1" applyFont="1" applyBorder="1" applyAlignment="1">
      <alignment horizontal="right" vertical="center"/>
    </xf>
    <xf numFmtId="0" fontId="22" fillId="2" borderId="192" xfId="0" applyFont="1" applyFill="1" applyBorder="1" applyAlignment="1">
      <alignment horizontal="center" vertical="center" wrapText="1"/>
    </xf>
    <xf numFmtId="0" fontId="25" fillId="4" borderId="180" xfId="0" applyFont="1" applyFill="1" applyBorder="1" applyAlignment="1">
      <alignment horizontal="justify" vertical="center" wrapText="1"/>
    </xf>
    <xf numFmtId="0" fontId="25" fillId="4" borderId="176" xfId="0" applyFont="1" applyFill="1" applyBorder="1" applyAlignment="1">
      <alignment horizontal="justify" vertical="center" wrapText="1"/>
    </xf>
    <xf numFmtId="180" fontId="24" fillId="0" borderId="151" xfId="0" applyNumberFormat="1" applyFont="1" applyBorder="1">
      <alignment vertical="center"/>
    </xf>
    <xf numFmtId="180" fontId="24" fillId="0" borderId="191" xfId="0" applyNumberFormat="1" applyFont="1" applyBorder="1">
      <alignment vertical="center"/>
    </xf>
    <xf numFmtId="0" fontId="24" fillId="4" borderId="180" xfId="0" applyFont="1" applyFill="1" applyBorder="1" applyAlignment="1">
      <alignment horizontal="justify" vertical="center" wrapText="1"/>
    </xf>
    <xf numFmtId="0" fontId="24" fillId="4" borderId="176" xfId="0" applyFont="1" applyFill="1" applyBorder="1" applyAlignment="1">
      <alignment horizontal="justify" vertical="center" wrapText="1"/>
    </xf>
    <xf numFmtId="0" fontId="24" fillId="3" borderId="184" xfId="0" applyFont="1" applyFill="1" applyBorder="1" applyAlignment="1">
      <alignment horizontal="left" vertical="center" wrapText="1"/>
    </xf>
    <xf numFmtId="0" fontId="24" fillId="4" borderId="184" xfId="0" applyFont="1" applyFill="1" applyBorder="1" applyAlignment="1">
      <alignment horizontal="justify" vertical="center"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51" xfId="0" applyFont="1" applyFill="1" applyBorder="1" applyAlignment="1">
      <alignment horizontal="center" vertical="center" wrapText="1"/>
    </xf>
    <xf numFmtId="179" fontId="24" fillId="0" borderId="174" xfId="0" applyNumberFormat="1" applyFont="1" applyBorder="1" applyAlignment="1">
      <alignment horizontal="right" vertical="center"/>
    </xf>
    <xf numFmtId="179" fontId="24" fillId="0" borderId="191" xfId="0" applyNumberFormat="1" applyFont="1" applyBorder="1" applyAlignment="1">
      <alignment horizontal="right" vertical="center"/>
    </xf>
    <xf numFmtId="0" fontId="41" fillId="0" borderId="0" xfId="0" applyFont="1">
      <alignment vertical="center"/>
    </xf>
    <xf numFmtId="0" fontId="41" fillId="0" borderId="0" xfId="0" applyFont="1" applyAlignment="1">
      <alignment horizontal="left" vertical="center"/>
    </xf>
    <xf numFmtId="0" fontId="42" fillId="0" borderId="0" xfId="8" applyFont="1" applyFill="1" applyBorder="1" applyAlignment="1">
      <alignment horizontal="left" vertical="center"/>
    </xf>
    <xf numFmtId="180" fontId="24" fillId="0" borderId="0" xfId="0" applyNumberFormat="1" applyFont="1">
      <alignment vertical="center"/>
    </xf>
    <xf numFmtId="0" fontId="25" fillId="0" borderId="0" xfId="0" applyFont="1" applyAlignment="1">
      <alignment horizontal="justify" vertical="center" wrapText="1"/>
    </xf>
    <xf numFmtId="0" fontId="39" fillId="0" borderId="0" xfId="0" applyFont="1">
      <alignment vertical="center"/>
    </xf>
    <xf numFmtId="181" fontId="24" fillId="0" borderId="0" xfId="0" applyNumberFormat="1" applyFont="1" applyAlignment="1">
      <alignment horizontal="right" vertical="center"/>
    </xf>
    <xf numFmtId="181" fontId="24" fillId="0" borderId="110" xfId="0" applyNumberFormat="1" applyFont="1" applyBorder="1" applyAlignment="1">
      <alignment horizontal="right" vertical="center"/>
    </xf>
    <xf numFmtId="0" fontId="24" fillId="3" borderId="176" xfId="0" applyFont="1" applyFill="1" applyBorder="1" applyAlignment="1">
      <alignment horizontal="left" vertical="center" wrapText="1"/>
    </xf>
    <xf numFmtId="180" fontId="24" fillId="0" borderId="151" xfId="0" applyNumberFormat="1" applyFont="1" applyBorder="1" applyAlignment="1">
      <alignment horizontal="right" vertical="center"/>
    </xf>
    <xf numFmtId="0" fontId="24" fillId="3" borderId="193" xfId="0" applyFont="1" applyFill="1" applyBorder="1" applyAlignment="1">
      <alignment horizontal="left" vertical="center" wrapText="1"/>
    </xf>
    <xf numFmtId="0" fontId="22" fillId="2" borderId="187" xfId="0" applyFont="1" applyFill="1" applyBorder="1" applyAlignment="1">
      <alignment horizontal="center" vertical="center" wrapText="1"/>
    </xf>
    <xf numFmtId="0" fontId="25" fillId="4" borderId="193" xfId="0" applyFont="1" applyFill="1" applyBorder="1" applyAlignment="1">
      <alignment horizontal="justify" vertical="center" wrapText="1"/>
    </xf>
    <xf numFmtId="180" fontId="24" fillId="0" borderId="178" xfId="0" applyNumberFormat="1" applyFont="1" applyBorder="1">
      <alignment vertical="center"/>
    </xf>
    <xf numFmtId="180" fontId="24" fillId="0" borderId="179" xfId="0" applyNumberFormat="1" applyFont="1" applyBorder="1">
      <alignment vertical="center"/>
    </xf>
    <xf numFmtId="0" fontId="24" fillId="2" borderId="175" xfId="0" applyFont="1" applyFill="1" applyBorder="1" applyAlignment="1">
      <alignment horizontal="center" vertical="center"/>
    </xf>
    <xf numFmtId="181" fontId="24" fillId="0" borderId="181" xfId="0" applyNumberFormat="1" applyFont="1" applyBorder="1" applyAlignment="1">
      <alignment horizontal="right" vertical="center"/>
    </xf>
    <xf numFmtId="181" fontId="24" fillId="0" borderId="151" xfId="0" applyNumberFormat="1" applyFont="1" applyBorder="1" applyAlignment="1">
      <alignment horizontal="right" vertical="center"/>
    </xf>
    <xf numFmtId="181" fontId="24" fillId="0" borderId="178" xfId="0" applyNumberFormat="1" applyFont="1" applyBorder="1" applyAlignment="1">
      <alignment horizontal="right" vertical="center"/>
    </xf>
    <xf numFmtId="181" fontId="24" fillId="0" borderId="179" xfId="0" applyNumberFormat="1" applyFont="1" applyBorder="1" applyAlignment="1">
      <alignment horizontal="right" vertical="center"/>
    </xf>
    <xf numFmtId="0" fontId="22" fillId="2" borderId="117" xfId="0" applyFont="1" applyFill="1" applyBorder="1" applyAlignment="1">
      <alignment horizontal="center" vertical="center" wrapText="1"/>
    </xf>
    <xf numFmtId="0" fontId="43" fillId="0" borderId="0" xfId="0" applyFont="1">
      <alignment vertical="center"/>
    </xf>
    <xf numFmtId="180" fontId="24" fillId="0" borderId="0" xfId="0" applyNumberFormat="1" applyFont="1" applyAlignment="1">
      <alignment horizontal="center" vertical="center" wrapText="1"/>
    </xf>
    <xf numFmtId="180" fontId="24" fillId="0" borderId="0" xfId="0" applyNumberFormat="1" applyFont="1" applyAlignment="1">
      <alignment horizontal="right" vertical="center"/>
    </xf>
    <xf numFmtId="9" fontId="24" fillId="0" borderId="0" xfId="5" applyFont="1" applyFill="1" applyBorder="1" applyAlignment="1">
      <alignment horizontal="right" vertical="center"/>
    </xf>
    <xf numFmtId="180" fontId="24" fillId="0" borderId="178" xfId="0" applyNumberFormat="1" applyFont="1" applyBorder="1" applyAlignment="1">
      <alignment horizontal="right" vertical="center"/>
    </xf>
    <xf numFmtId="0" fontId="24" fillId="3" borderId="177" xfId="0" applyFont="1" applyFill="1" applyBorder="1" applyAlignment="1">
      <alignment horizontal="left" vertical="center" wrapText="1"/>
    </xf>
    <xf numFmtId="180" fontId="24" fillId="0" borderId="190" xfId="0" applyNumberFormat="1" applyFont="1" applyBorder="1" applyAlignment="1">
      <alignment horizontal="right" vertical="center"/>
    </xf>
    <xf numFmtId="0" fontId="24" fillId="3" borderId="188" xfId="0" applyFont="1" applyFill="1" applyBorder="1" applyAlignment="1">
      <alignment horizontal="left" vertical="center" wrapText="1"/>
    </xf>
    <xf numFmtId="180" fontId="24" fillId="0" borderId="189" xfId="0" applyNumberFormat="1" applyFont="1" applyBorder="1" applyAlignment="1">
      <alignment horizontal="right" vertical="center"/>
    </xf>
    <xf numFmtId="0" fontId="24" fillId="3" borderId="186" xfId="0" applyFont="1" applyFill="1" applyBorder="1" applyAlignment="1">
      <alignment horizontal="left" vertical="center" wrapText="1"/>
    </xf>
    <xf numFmtId="180" fontId="24" fillId="0" borderId="185" xfId="0" applyNumberFormat="1" applyFont="1" applyBorder="1" applyAlignment="1">
      <alignment horizontal="right" vertical="center"/>
    </xf>
    <xf numFmtId="0" fontId="24" fillId="3" borderId="194" xfId="0" applyFont="1" applyFill="1" applyBorder="1" applyAlignment="1">
      <alignment horizontal="left" vertical="center" wrapText="1"/>
    </xf>
    <xf numFmtId="0" fontId="22" fillId="2" borderId="175" xfId="0" applyFont="1" applyFill="1" applyBorder="1" applyAlignment="1">
      <alignment horizontal="center" vertical="center"/>
    </xf>
    <xf numFmtId="180" fontId="24" fillId="0" borderId="179" xfId="0" applyNumberFormat="1" applyFont="1" applyBorder="1" applyAlignment="1">
      <alignment horizontal="right" vertical="center"/>
    </xf>
    <xf numFmtId="180" fontId="24" fillId="0" borderId="174" xfId="0" applyNumberFormat="1" applyFont="1" applyBorder="1" applyAlignment="1">
      <alignment horizontal="right" vertical="center"/>
    </xf>
    <xf numFmtId="180" fontId="24" fillId="0" borderId="191" xfId="0" applyNumberFormat="1" applyFont="1" applyBorder="1" applyAlignment="1">
      <alignment horizontal="right" vertical="center"/>
    </xf>
    <xf numFmtId="0" fontId="44" fillId="0" borderId="0" xfId="0" applyFont="1">
      <alignment vertical="center"/>
    </xf>
    <xf numFmtId="180" fontId="24" fillId="3" borderId="173" xfId="0" applyNumberFormat="1" applyFont="1" applyFill="1" applyBorder="1" applyAlignment="1">
      <alignment horizontal="right" vertical="center"/>
    </xf>
    <xf numFmtId="180" fontId="24" fillId="3" borderId="189" xfId="0" applyNumberFormat="1" applyFont="1" applyFill="1" applyBorder="1" applyAlignment="1">
      <alignment horizontal="right" vertical="center"/>
    </xf>
    <xf numFmtId="0" fontId="45" fillId="0" borderId="0" xfId="0" applyFont="1">
      <alignment vertical="center"/>
    </xf>
    <xf numFmtId="0" fontId="46" fillId="0" borderId="0" xfId="0" applyFont="1">
      <alignment vertical="center"/>
    </xf>
    <xf numFmtId="0" fontId="40" fillId="0" borderId="0" xfId="0" applyFont="1" applyAlignment="1">
      <alignment horizontal="left" vertical="center"/>
    </xf>
    <xf numFmtId="185" fontId="45" fillId="0" borderId="0" xfId="0" applyNumberFormat="1" applyFont="1" applyAlignment="1">
      <alignment horizontal="right" vertical="center"/>
    </xf>
    <xf numFmtId="185" fontId="47" fillId="0" borderId="0" xfId="0" applyNumberFormat="1" applyFont="1" applyAlignment="1">
      <alignment horizontal="right" vertical="center"/>
    </xf>
    <xf numFmtId="0" fontId="45" fillId="0" borderId="0" xfId="0" applyFont="1" applyAlignment="1">
      <alignment horizontal="left" vertical="center"/>
    </xf>
    <xf numFmtId="178" fontId="45" fillId="0" borderId="0" xfId="0" applyNumberFormat="1" applyFont="1" applyAlignment="1">
      <alignment horizontal="center" vertical="center"/>
    </xf>
    <xf numFmtId="178" fontId="47" fillId="0" borderId="0" xfId="0" applyNumberFormat="1" applyFont="1">
      <alignment vertical="center"/>
    </xf>
    <xf numFmtId="0" fontId="45" fillId="0" borderId="107" xfId="0" applyFont="1" applyBorder="1" applyAlignment="1">
      <alignment horizontal="left" vertical="center"/>
    </xf>
    <xf numFmtId="178" fontId="45" fillId="0" borderId="107" xfId="0" applyNumberFormat="1" applyFont="1" applyBorder="1" applyAlignment="1">
      <alignment horizontal="center" vertical="center"/>
    </xf>
    <xf numFmtId="184" fontId="45" fillId="0" borderId="0" xfId="0" applyNumberFormat="1" applyFont="1" applyAlignment="1">
      <alignment horizontal="center" vertical="center"/>
    </xf>
    <xf numFmtId="0" fontId="46" fillId="0" borderId="0" xfId="0" applyFont="1" applyAlignment="1">
      <alignment horizontal="left" vertical="center"/>
    </xf>
    <xf numFmtId="177" fontId="49" fillId="0" borderId="0" xfId="5" applyNumberFormat="1" applyFont="1" applyBorder="1" applyAlignment="1">
      <alignment horizontal="center" vertical="center"/>
    </xf>
    <xf numFmtId="0" fontId="23" fillId="2" borderId="181" xfId="0" applyFont="1" applyFill="1" applyBorder="1">
      <alignment vertical="center"/>
    </xf>
    <xf numFmtId="0" fontId="24" fillId="3" borderId="195" xfId="0" applyFont="1" applyFill="1" applyBorder="1" applyAlignment="1">
      <alignment horizontal="left" vertical="center" wrapText="1"/>
    </xf>
    <xf numFmtId="0" fontId="23" fillId="2" borderId="197" xfId="0" applyFont="1" applyFill="1" applyBorder="1">
      <alignment vertical="center"/>
    </xf>
    <xf numFmtId="0" fontId="23" fillId="2" borderId="185" xfId="0" applyFont="1" applyFill="1" applyBorder="1">
      <alignment vertical="center"/>
    </xf>
    <xf numFmtId="180" fontId="24" fillId="0" borderId="110" xfId="0" applyNumberFormat="1" applyFont="1" applyBorder="1" applyAlignment="1">
      <alignment horizontal="right" vertical="center" wrapText="1"/>
    </xf>
    <xf numFmtId="180" fontId="24" fillId="0" borderId="169" xfId="0" applyNumberFormat="1" applyFont="1" applyBorder="1" applyAlignment="1">
      <alignment horizontal="right" vertical="center" wrapText="1"/>
    </xf>
    <xf numFmtId="0" fontId="24" fillId="3" borderId="198" xfId="0" applyFont="1" applyFill="1" applyBorder="1" applyAlignment="1">
      <alignment horizontal="left" vertical="center" wrapText="1"/>
    </xf>
    <xf numFmtId="177" fontId="24" fillId="0" borderId="38" xfId="0" applyNumberFormat="1" applyFont="1" applyBorder="1" applyAlignment="1">
      <alignment horizontal="right" vertical="center" wrapText="1"/>
    </xf>
    <xf numFmtId="177" fontId="24" fillId="5" borderId="38" xfId="0" applyNumberFormat="1" applyFont="1" applyFill="1" applyBorder="1" applyAlignment="1">
      <alignment horizontal="right" vertical="center" wrapText="1"/>
    </xf>
    <xf numFmtId="0" fontId="23" fillId="2" borderId="41" xfId="0" applyFont="1" applyFill="1" applyBorder="1">
      <alignment vertical="center"/>
    </xf>
    <xf numFmtId="0" fontId="24" fillId="3" borderId="199" xfId="0" applyFont="1" applyFill="1" applyBorder="1" applyAlignment="1">
      <alignment horizontal="left" vertical="center" wrapText="1"/>
    </xf>
    <xf numFmtId="180" fontId="24" fillId="0" borderId="200" xfId="0" applyNumberFormat="1" applyFont="1" applyBorder="1" applyAlignment="1">
      <alignment horizontal="right" vertical="center" wrapText="1"/>
    </xf>
    <xf numFmtId="0" fontId="23" fillId="2" borderId="201" xfId="0" applyFont="1" applyFill="1" applyBorder="1">
      <alignment vertical="center"/>
    </xf>
    <xf numFmtId="177" fontId="24" fillId="5" borderId="191" xfId="5" applyNumberFormat="1" applyFont="1" applyFill="1" applyBorder="1" applyAlignment="1">
      <alignment horizontal="right" vertical="center"/>
    </xf>
    <xf numFmtId="180" fontId="24" fillId="2" borderId="196" xfId="0" applyNumberFormat="1" applyFont="1" applyFill="1" applyBorder="1" applyAlignment="1">
      <alignment horizontal="right" vertical="center" wrapText="1"/>
    </xf>
    <xf numFmtId="177" fontId="24" fillId="0" borderId="38" xfId="0" applyNumberFormat="1" applyFont="1" applyBorder="1" applyAlignment="1">
      <alignment horizontal="right" vertical="center"/>
    </xf>
    <xf numFmtId="177" fontId="24" fillId="5" borderId="38" xfId="0" applyNumberFormat="1" applyFont="1" applyFill="1" applyBorder="1" applyAlignment="1">
      <alignment horizontal="right" vertical="center"/>
    </xf>
    <xf numFmtId="182" fontId="24" fillId="2" borderId="41" xfId="0" applyNumberFormat="1" applyFont="1" applyFill="1" applyBorder="1" applyAlignment="1">
      <alignment horizontal="right" vertical="center"/>
    </xf>
    <xf numFmtId="180" fontId="24" fillId="2" borderId="182" xfId="0" applyNumberFormat="1" applyFont="1" applyFill="1" applyBorder="1" applyAlignment="1">
      <alignment horizontal="right" vertical="center"/>
    </xf>
    <xf numFmtId="177" fontId="24" fillId="2" borderId="183" xfId="5" applyNumberFormat="1" applyFont="1" applyFill="1" applyBorder="1" applyAlignment="1">
      <alignment horizontal="right" vertical="center"/>
    </xf>
    <xf numFmtId="177" fontId="24" fillId="2" borderId="185" xfId="5" applyNumberFormat="1" applyFont="1" applyFill="1" applyBorder="1" applyAlignment="1">
      <alignment horizontal="right" vertical="center"/>
    </xf>
    <xf numFmtId="0" fontId="48" fillId="0" borderId="0" xfId="0" applyFont="1" applyAlignment="1">
      <alignment horizontal="center" vertical="center"/>
    </xf>
    <xf numFmtId="0" fontId="24" fillId="3" borderId="202" xfId="0" applyFont="1" applyFill="1" applyBorder="1" applyAlignment="1">
      <alignment horizontal="left" vertical="center" wrapText="1"/>
    </xf>
    <xf numFmtId="180" fontId="24" fillId="0" borderId="109" xfId="0" applyNumberFormat="1" applyFont="1" applyBorder="1" applyAlignment="1">
      <alignment horizontal="right" vertical="center" wrapText="1"/>
    </xf>
    <xf numFmtId="180" fontId="24" fillId="0" borderId="33" xfId="0" applyNumberFormat="1" applyFont="1" applyBorder="1" applyAlignment="1">
      <alignment horizontal="right" vertical="center" wrapText="1"/>
    </xf>
    <xf numFmtId="180" fontId="24" fillId="0" borderId="200" xfId="0" applyNumberFormat="1" applyFont="1" applyBorder="1" applyAlignment="1">
      <alignment horizontal="right" vertical="center"/>
    </xf>
    <xf numFmtId="177" fontId="24" fillId="2" borderId="201" xfId="5" applyNumberFormat="1" applyFont="1" applyFill="1" applyBorder="1" applyAlignment="1">
      <alignment horizontal="right" vertical="center"/>
    </xf>
    <xf numFmtId="0" fontId="24" fillId="0" borderId="14" xfId="0" applyFont="1" applyBorder="1" applyAlignment="1">
      <alignment horizontal="left" vertical="center"/>
    </xf>
    <xf numFmtId="178" fontId="45" fillId="0" borderId="14" xfId="0" applyNumberFormat="1" applyFont="1" applyBorder="1" applyAlignment="1">
      <alignment horizontal="right" vertical="center"/>
    </xf>
    <xf numFmtId="178" fontId="47" fillId="0" borderId="14" xfId="0" applyNumberFormat="1" applyFont="1" applyBorder="1" applyAlignment="1">
      <alignment horizontal="right" vertical="center"/>
    </xf>
    <xf numFmtId="0" fontId="24" fillId="0" borderId="0" xfId="0" applyFont="1" applyAlignment="1">
      <alignment horizontal="left" vertical="center"/>
    </xf>
    <xf numFmtId="178" fontId="45" fillId="0" borderId="0" xfId="0" applyNumberFormat="1" applyFont="1" applyAlignment="1">
      <alignment horizontal="right" vertical="center"/>
    </xf>
    <xf numFmtId="178" fontId="47" fillId="0" borderId="0" xfId="0" applyNumberFormat="1" applyFont="1" applyAlignment="1">
      <alignment horizontal="right" vertical="center"/>
    </xf>
    <xf numFmtId="0" fontId="40" fillId="0" borderId="0" xfId="0" applyFont="1">
      <alignment vertical="center"/>
    </xf>
    <xf numFmtId="0" fontId="0" fillId="0" borderId="0" xfId="0" applyAlignment="1">
      <alignment vertical="center" wrapText="1"/>
    </xf>
    <xf numFmtId="0" fontId="24" fillId="0" borderId="107" xfId="0" applyFont="1" applyBorder="1" applyAlignment="1">
      <alignment horizontal="right" vertical="center"/>
    </xf>
    <xf numFmtId="176" fontId="16" fillId="0" borderId="0" xfId="2" applyNumberFormat="1" applyFont="1" applyProtection="1">
      <protection locked="0"/>
    </xf>
    <xf numFmtId="0" fontId="0" fillId="0" borderId="0" xfId="0">
      <alignment vertical="center"/>
    </xf>
    <xf numFmtId="0" fontId="50" fillId="3" borderId="176" xfId="0" applyFont="1" applyFill="1" applyBorder="1" applyAlignment="1">
      <alignment horizontal="left" vertical="center"/>
    </xf>
    <xf numFmtId="9" fontId="24" fillId="5" borderId="34" xfId="5" applyFont="1" applyFill="1" applyBorder="1" applyAlignment="1">
      <alignment horizontal="right" vertical="center"/>
    </xf>
    <xf numFmtId="0" fontId="23" fillId="0" borderId="7" xfId="0" applyFont="1" applyBorder="1">
      <alignment vertical="center"/>
    </xf>
    <xf numFmtId="0" fontId="50" fillId="0" borderId="0" xfId="0" applyFont="1" applyAlignment="1">
      <alignment horizontal="right" vertical="center"/>
    </xf>
    <xf numFmtId="0" fontId="24" fillId="0" borderId="109" xfId="0" applyNumberFormat="1" applyFont="1" applyBorder="1" applyAlignment="1">
      <alignment horizontal="right" vertical="center"/>
    </xf>
    <xf numFmtId="0" fontId="24" fillId="0" borderId="151" xfId="0" applyNumberFormat="1" applyFont="1" applyBorder="1" applyAlignment="1">
      <alignment horizontal="right" vertical="center"/>
    </xf>
    <xf numFmtId="0" fontId="24" fillId="0" borderId="178" xfId="0" applyNumberFormat="1" applyFont="1" applyBorder="1" applyAlignment="1">
      <alignment horizontal="right" vertical="center"/>
    </xf>
    <xf numFmtId="0" fontId="24" fillId="0" borderId="179" xfId="0" applyNumberFormat="1" applyFont="1" applyBorder="1" applyAlignment="1">
      <alignment horizontal="right" vertical="center"/>
    </xf>
    <xf numFmtId="0" fontId="55" fillId="0" borderId="0" xfId="0" applyFont="1">
      <alignment vertical="center"/>
    </xf>
    <xf numFmtId="0" fontId="22" fillId="3" borderId="17" xfId="0" applyFont="1" applyFill="1" applyBorder="1" applyAlignment="1">
      <alignment horizontal="center" vertical="center" wrapText="1"/>
    </xf>
    <xf numFmtId="184" fontId="22" fillId="3" borderId="17" xfId="0" applyNumberFormat="1" applyFont="1" applyFill="1" applyBorder="1" applyAlignment="1">
      <alignment horizontal="center" vertical="center" wrapText="1"/>
    </xf>
    <xf numFmtId="0" fontId="56" fillId="0" borderId="0" xfId="0" applyFont="1">
      <alignment vertical="center"/>
    </xf>
    <xf numFmtId="184" fontId="22" fillId="3" borderId="166" xfId="0" applyNumberFormat="1" applyFont="1" applyFill="1" applyBorder="1" applyAlignment="1">
      <alignment horizontal="center" vertical="center"/>
    </xf>
    <xf numFmtId="178" fontId="24" fillId="0" borderId="109" xfId="0" applyNumberFormat="1" applyFont="1" applyBorder="1" applyAlignment="1">
      <alignment horizontal="right" vertical="center"/>
    </xf>
    <xf numFmtId="0" fontId="51" fillId="0" borderId="14" xfId="0" applyFont="1" applyBorder="1" applyAlignment="1">
      <alignment horizontal="left" vertical="center"/>
    </xf>
    <xf numFmtId="185" fontId="24" fillId="0" borderId="109" xfId="0" applyNumberFormat="1" applyFont="1" applyBorder="1" applyAlignment="1">
      <alignment horizontal="right" vertical="center"/>
    </xf>
    <xf numFmtId="0" fontId="57" fillId="0" borderId="0" xfId="0" applyFont="1">
      <alignment vertical="center"/>
    </xf>
    <xf numFmtId="0" fontId="38" fillId="0" borderId="107" xfId="0" applyFont="1" applyBorder="1" applyAlignment="1">
      <alignment horizontal="left" vertical="center"/>
    </xf>
    <xf numFmtId="178" fontId="24" fillId="5" borderId="109" xfId="0" applyNumberFormat="1" applyFont="1" applyFill="1" applyBorder="1" applyAlignment="1">
      <alignment horizontal="right" vertical="center"/>
    </xf>
    <xf numFmtId="178" fontId="24" fillId="6" borderId="109" xfId="0" applyNumberFormat="1" applyFont="1" applyFill="1" applyBorder="1" applyAlignment="1">
      <alignment horizontal="right" vertical="center"/>
    </xf>
    <xf numFmtId="185" fontId="24" fillId="5" borderId="109" xfId="0" applyNumberFormat="1" applyFont="1" applyFill="1" applyBorder="1" applyAlignment="1">
      <alignment horizontal="right" vertical="center"/>
    </xf>
    <xf numFmtId="185" fontId="24" fillId="6" borderId="109" xfId="0" applyNumberFormat="1" applyFont="1" applyFill="1" applyBorder="1" applyAlignment="1">
      <alignment horizontal="right" vertical="center"/>
    </xf>
    <xf numFmtId="0" fontId="58" fillId="0" borderId="0" xfId="0" applyFont="1">
      <alignment vertical="center"/>
    </xf>
    <xf numFmtId="0" fontId="59" fillId="0" borderId="107" xfId="0" applyFont="1" applyBorder="1" applyAlignment="1">
      <alignment horizontal="left" vertical="center"/>
    </xf>
    <xf numFmtId="0" fontId="49" fillId="0" borderId="107" xfId="0" applyFont="1" applyBorder="1" applyAlignment="1">
      <alignment horizontal="left" vertical="center"/>
    </xf>
    <xf numFmtId="178" fontId="49" fillId="0" borderId="107" xfId="0" applyNumberFormat="1" applyFont="1" applyBorder="1" applyAlignment="1">
      <alignment horizontal="center" vertical="center"/>
    </xf>
    <xf numFmtId="0" fontId="60" fillId="3" borderId="17" xfId="0" applyFont="1" applyFill="1" applyBorder="1" applyAlignment="1">
      <alignment horizontal="center" vertical="center" wrapText="1"/>
    </xf>
    <xf numFmtId="184" fontId="60" fillId="3" borderId="17" xfId="0" applyNumberFormat="1" applyFont="1" applyFill="1" applyBorder="1" applyAlignment="1">
      <alignment horizontal="center" vertical="center" wrapText="1"/>
    </xf>
    <xf numFmtId="184" fontId="60" fillId="3" borderId="166" xfId="0" applyNumberFormat="1" applyFont="1" applyFill="1" applyBorder="1" applyAlignment="1">
      <alignment horizontal="center" vertical="center"/>
    </xf>
    <xf numFmtId="178" fontId="50" fillId="0" borderId="109" xfId="0" applyNumberFormat="1" applyFont="1" applyBorder="1" applyAlignment="1">
      <alignment horizontal="right" vertical="center"/>
    </xf>
    <xf numFmtId="178" fontId="50" fillId="5" borderId="109" xfId="0" applyNumberFormat="1" applyFont="1" applyFill="1" applyBorder="1" applyAlignment="1">
      <alignment horizontal="right" vertical="center"/>
    </xf>
    <xf numFmtId="178" fontId="50" fillId="6" borderId="109" xfId="0" applyNumberFormat="1" applyFont="1" applyFill="1" applyBorder="1" applyAlignment="1">
      <alignment horizontal="right" vertical="center"/>
    </xf>
    <xf numFmtId="0" fontId="51" fillId="0" borderId="0" xfId="0" applyFont="1" applyAlignment="1">
      <alignment horizontal="left" vertical="center"/>
    </xf>
    <xf numFmtId="0" fontId="22" fillId="3" borderId="167" xfId="0" applyFont="1" applyFill="1" applyBorder="1" applyAlignment="1">
      <alignment horizontal="center" vertical="center"/>
    </xf>
    <xf numFmtId="0" fontId="22" fillId="3" borderId="196" xfId="0" applyFont="1" applyFill="1" applyBorder="1" applyAlignment="1">
      <alignment horizontal="center" vertical="center"/>
    </xf>
    <xf numFmtId="0" fontId="22" fillId="3" borderId="168" xfId="0" applyFont="1" applyFill="1" applyBorder="1" applyAlignment="1">
      <alignment horizontal="center" vertical="center"/>
    </xf>
    <xf numFmtId="0" fontId="22" fillId="3" borderId="166" xfId="0" applyFont="1" applyFill="1" applyBorder="1" applyAlignment="1">
      <alignment horizontal="center" vertical="center"/>
    </xf>
    <xf numFmtId="177" fontId="50" fillId="0" borderId="109" xfId="7" applyNumberFormat="1" applyFont="1" applyBorder="1" applyAlignment="1">
      <alignment horizontal="right" vertical="center"/>
    </xf>
    <xf numFmtId="177" fontId="50" fillId="5" borderId="109" xfId="7" applyNumberFormat="1" applyFont="1" applyFill="1" applyBorder="1" applyAlignment="1">
      <alignment horizontal="right" vertical="center"/>
    </xf>
    <xf numFmtId="177" fontId="50" fillId="6" borderId="109" xfId="7" applyNumberFormat="1" applyFont="1" applyFill="1" applyBorder="1" applyAlignment="1">
      <alignment horizontal="right" vertical="center"/>
    </xf>
    <xf numFmtId="177" fontId="50" fillId="0" borderId="109" xfId="5" applyNumberFormat="1" applyFont="1" applyBorder="1" applyAlignment="1">
      <alignment horizontal="right" vertical="center"/>
    </xf>
    <xf numFmtId="177" fontId="50" fillId="5" borderId="109" xfId="5" applyNumberFormat="1" applyFont="1" applyFill="1" applyBorder="1" applyAlignment="1">
      <alignment horizontal="right" vertical="center"/>
    </xf>
    <xf numFmtId="177" fontId="50" fillId="6" borderId="109" xfId="5" applyNumberFormat="1" applyFont="1" applyFill="1" applyBorder="1" applyAlignment="1">
      <alignment horizontal="right" vertical="center"/>
    </xf>
    <xf numFmtId="0" fontId="61" fillId="0" borderId="33" xfId="6" applyFont="1" applyBorder="1" applyAlignment="1">
      <alignment horizontal="center" vertical="center" shrinkToFit="1"/>
    </xf>
    <xf numFmtId="0" fontId="24" fillId="0" borderId="110" xfId="6" applyFont="1" applyBorder="1" applyAlignment="1">
      <alignment horizontal="right" vertical="center" shrinkToFit="1"/>
    </xf>
    <xf numFmtId="0" fontId="24" fillId="0" borderId="110" xfId="6" applyFont="1" applyBorder="1" applyAlignment="1">
      <alignment horizontal="center" vertical="center" shrinkToFit="1"/>
    </xf>
    <xf numFmtId="0" fontId="24" fillId="0" borderId="108" xfId="6" applyFont="1" applyBorder="1" applyAlignment="1">
      <alignment horizontal="center" vertical="center" wrapText="1" shrinkToFit="1"/>
    </xf>
    <xf numFmtId="180" fontId="24" fillId="0" borderId="110" xfId="6" applyNumberFormat="1" applyFont="1" applyBorder="1" applyAlignment="1">
      <alignment horizontal="right" vertical="center" shrinkToFit="1"/>
    </xf>
    <xf numFmtId="177" fontId="24" fillId="0" borderId="110" xfId="6" applyNumberFormat="1" applyFont="1" applyBorder="1" applyAlignment="1">
      <alignment horizontal="center" vertical="center" shrinkToFit="1"/>
    </xf>
    <xf numFmtId="0" fontId="24" fillId="0" borderId="109" xfId="6" applyFont="1" applyBorder="1" applyAlignment="1">
      <alignment horizontal="right" vertical="center" shrinkToFit="1"/>
    </xf>
    <xf numFmtId="0" fontId="24" fillId="0" borderId="109" xfId="6" applyFont="1" applyBorder="1" applyAlignment="1">
      <alignment horizontal="center" vertical="center" shrinkToFit="1"/>
    </xf>
    <xf numFmtId="0" fontId="24" fillId="0" borderId="51" xfId="6" applyFont="1" applyBorder="1" applyAlignment="1">
      <alignment horizontal="center" vertical="center" wrapText="1" shrinkToFit="1"/>
    </xf>
    <xf numFmtId="177" fontId="24" fillId="0" borderId="109" xfId="6" applyNumberFormat="1" applyFont="1" applyBorder="1" applyAlignment="1">
      <alignment horizontal="center" vertical="center" shrinkToFit="1"/>
    </xf>
    <xf numFmtId="0" fontId="47" fillId="0" borderId="0" xfId="6" applyFont="1" applyAlignment="1">
      <alignment horizontal="center" shrinkToFit="1"/>
    </xf>
    <xf numFmtId="0" fontId="51" fillId="0" borderId="0" xfId="6" applyFont="1" applyAlignment="1">
      <alignment horizontal="left" vertical="center"/>
    </xf>
    <xf numFmtId="0" fontId="41" fillId="0" borderId="0" xfId="6" applyFont="1" applyAlignment="1">
      <alignment horizontal="center" shrinkToFit="1"/>
    </xf>
    <xf numFmtId="0" fontId="41" fillId="0" borderId="0" xfId="6" applyFont="1" applyAlignment="1">
      <alignment horizontal="left" vertical="center"/>
    </xf>
    <xf numFmtId="0" fontId="61" fillId="0" borderId="200" xfId="6" applyFont="1" applyBorder="1" applyAlignment="1">
      <alignment horizontal="center" vertical="center" shrinkToFit="1"/>
    </xf>
    <xf numFmtId="0" fontId="24" fillId="0" borderId="110" xfId="6" applyFont="1" applyBorder="1" applyAlignment="1">
      <alignment vertical="center" shrinkToFit="1"/>
    </xf>
    <xf numFmtId="183" fontId="24" fillId="0" borderId="110" xfId="6" applyNumberFormat="1" applyFont="1" applyBorder="1" applyAlignment="1">
      <alignment horizontal="right" vertical="center" shrinkToFit="1"/>
    </xf>
    <xf numFmtId="0" fontId="24" fillId="0" borderId="109" xfId="6" applyFont="1" applyBorder="1" applyAlignment="1">
      <alignment vertical="center" shrinkToFit="1"/>
    </xf>
    <xf numFmtId="183" fontId="24" fillId="0" borderId="109" xfId="6" applyNumberFormat="1" applyFont="1" applyBorder="1" applyAlignment="1">
      <alignment horizontal="right" vertical="center" shrinkToFit="1"/>
    </xf>
    <xf numFmtId="176" fontId="7" fillId="0" borderId="0" xfId="2" applyNumberFormat="1" applyFont="1" applyAlignment="1" applyProtection="1">
      <alignment horizontal="center" vertical="center"/>
      <protection locked="0"/>
    </xf>
    <xf numFmtId="176" fontId="63" fillId="0" borderId="0" xfId="2" applyNumberFormat="1" applyFont="1" applyAlignment="1" applyProtection="1">
      <alignment horizontal="center" vertical="center"/>
      <protection locked="0"/>
    </xf>
    <xf numFmtId="9" fontId="23" fillId="0" borderId="0" xfId="0" applyNumberFormat="1" applyFont="1" applyAlignment="1">
      <alignment horizontal="center" vertical="center"/>
    </xf>
    <xf numFmtId="0" fontId="64" fillId="0" borderId="0" xfId="0" applyFont="1" applyAlignment="1">
      <alignment horizontal="center" vertical="center"/>
    </xf>
    <xf numFmtId="0" fontId="65" fillId="0" borderId="0" xfId="0" applyFont="1" applyAlignment="1">
      <alignment horizontal="center" vertical="center"/>
    </xf>
    <xf numFmtId="0" fontId="56" fillId="0" borderId="0" xfId="0" applyFont="1" applyAlignment="1">
      <alignment horizontal="center" vertical="center"/>
    </xf>
    <xf numFmtId="0" fontId="55" fillId="0" borderId="0" xfId="0" applyFont="1" applyBorder="1">
      <alignment vertical="center"/>
    </xf>
    <xf numFmtId="0" fontId="58" fillId="0" borderId="0" xfId="0" applyFont="1" applyBorder="1" applyAlignment="1">
      <alignment horizontal="center" vertical="center"/>
    </xf>
    <xf numFmtId="0" fontId="33" fillId="0" borderId="0" xfId="0" applyFont="1" applyBorder="1">
      <alignment vertical="center"/>
    </xf>
    <xf numFmtId="0" fontId="55" fillId="0" borderId="0" xfId="0" applyFont="1" applyAlignment="1">
      <alignment horizontal="center" vertical="center"/>
    </xf>
    <xf numFmtId="0" fontId="58" fillId="0" borderId="0" xfId="0" applyFont="1" applyAlignment="1">
      <alignment horizontal="center" vertical="center"/>
    </xf>
    <xf numFmtId="181" fontId="24" fillId="0" borderId="38" xfId="0" applyNumberFormat="1" applyFont="1" applyBorder="1" applyAlignment="1">
      <alignment horizontal="right" vertical="center"/>
    </xf>
    <xf numFmtId="181" fontId="24" fillId="0" borderId="41" xfId="0" applyNumberFormat="1" applyFont="1" applyBorder="1" applyAlignment="1">
      <alignment horizontal="right" vertical="center"/>
    </xf>
    <xf numFmtId="0" fontId="24" fillId="0" borderId="38" xfId="0" applyNumberFormat="1" applyFont="1" applyBorder="1" applyAlignment="1">
      <alignment horizontal="right" vertical="center"/>
    </xf>
    <xf numFmtId="0" fontId="24" fillId="5" borderId="38" xfId="0" applyNumberFormat="1" applyFont="1" applyFill="1" applyBorder="1" applyAlignment="1">
      <alignment horizontal="right" vertical="center"/>
    </xf>
    <xf numFmtId="0" fontId="0" fillId="0" borderId="0" xfId="0">
      <alignment vertical="center"/>
    </xf>
    <xf numFmtId="177" fontId="24" fillId="0" borderId="41" xfId="0" applyNumberFormat="1" applyFont="1" applyBorder="1" applyAlignment="1">
      <alignment horizontal="right" vertical="center"/>
    </xf>
    <xf numFmtId="180" fontId="24" fillId="0" borderId="182" xfId="0" applyNumberFormat="1" applyFont="1" applyFill="1" applyBorder="1" applyAlignment="1">
      <alignment horizontal="right" vertical="center"/>
    </xf>
    <xf numFmtId="180" fontId="24" fillId="0" borderId="183" xfId="0" applyNumberFormat="1" applyFont="1" applyFill="1" applyBorder="1" applyAlignment="1">
      <alignment horizontal="right" vertical="center"/>
    </xf>
    <xf numFmtId="0" fontId="31" fillId="3" borderId="210" xfId="0" applyFont="1" applyFill="1" applyBorder="1" applyAlignment="1">
      <alignment horizontal="center" vertical="center"/>
    </xf>
    <xf numFmtId="0" fontId="31" fillId="3" borderId="211" xfId="0" applyFont="1" applyFill="1" applyBorder="1" applyAlignment="1">
      <alignment horizontal="right" vertical="center"/>
    </xf>
    <xf numFmtId="0" fontId="23" fillId="0" borderId="213" xfId="0" applyFont="1" applyBorder="1">
      <alignment vertical="center"/>
    </xf>
    <xf numFmtId="0" fontId="66" fillId="0" borderId="0" xfId="0" applyFont="1" applyFill="1" applyBorder="1" applyAlignment="1">
      <alignment horizontal="right" vertical="center"/>
    </xf>
    <xf numFmtId="186" fontId="24" fillId="0" borderId="0" xfId="0" applyNumberFormat="1" applyFont="1" applyAlignment="1">
      <alignment horizontal="center" vertical="center"/>
    </xf>
    <xf numFmtId="180" fontId="24" fillId="2" borderId="197" xfId="0" applyNumberFormat="1" applyFont="1" applyFill="1" applyBorder="1" applyAlignment="1">
      <alignment horizontal="right" vertical="center" wrapText="1"/>
    </xf>
    <xf numFmtId="180" fontId="24" fillId="0" borderId="185" xfId="0" applyNumberFormat="1" applyFont="1" applyBorder="1" applyAlignment="1">
      <alignment horizontal="right" vertical="center" wrapText="1"/>
    </xf>
    <xf numFmtId="180" fontId="24" fillId="0" borderId="201" xfId="0" applyNumberFormat="1" applyFont="1" applyBorder="1" applyAlignment="1">
      <alignment horizontal="right" vertical="center" wrapText="1"/>
    </xf>
    <xf numFmtId="176" fontId="16" fillId="0" borderId="36" xfId="2" applyNumberFormat="1" applyFont="1" applyBorder="1" applyAlignment="1" applyProtection="1">
      <alignment horizontal="right"/>
      <protection locked="0"/>
    </xf>
    <xf numFmtId="0" fontId="41" fillId="0" borderId="44" xfId="0" applyFont="1" applyBorder="1" applyAlignment="1">
      <alignment vertical="center" wrapText="1"/>
    </xf>
    <xf numFmtId="0" fontId="0" fillId="0" borderId="44" xfId="0" applyBorder="1" applyAlignment="1">
      <alignment vertical="center" wrapText="1"/>
    </xf>
    <xf numFmtId="0" fontId="41" fillId="0" borderId="0" xfId="8" applyFont="1" applyAlignment="1">
      <alignment vertical="center"/>
    </xf>
    <xf numFmtId="0" fontId="0" fillId="0" borderId="0" xfId="0">
      <alignment vertical="center"/>
    </xf>
    <xf numFmtId="0" fontId="41" fillId="0" borderId="44" xfId="0" applyFont="1" applyBorder="1" applyAlignment="1">
      <alignment horizontal="left" vertical="center"/>
    </xf>
    <xf numFmtId="0" fontId="0" fillId="0" borderId="44" xfId="0" applyBorder="1">
      <alignment vertical="center"/>
    </xf>
    <xf numFmtId="0" fontId="41" fillId="0" borderId="44" xfId="0" applyFont="1" applyBorder="1" applyAlignment="1">
      <alignment horizontal="left" vertical="center" wrapText="1"/>
    </xf>
    <xf numFmtId="0" fontId="24" fillId="2" borderId="187" xfId="0" applyFont="1" applyFill="1" applyBorder="1" applyAlignment="1">
      <alignment horizontal="center" vertical="center"/>
    </xf>
    <xf numFmtId="0" fontId="0" fillId="0" borderId="180" xfId="0" applyBorder="1" applyAlignment="1">
      <alignment horizontal="center" vertical="center"/>
    </xf>
    <xf numFmtId="0" fontId="22" fillId="2" borderId="147" xfId="0" applyFont="1" applyFill="1" applyBorder="1" applyAlignment="1">
      <alignment horizontal="center" vertical="center" wrapText="1"/>
    </xf>
    <xf numFmtId="0" fontId="32" fillId="0" borderId="110" xfId="0" applyFont="1" applyBorder="1" applyAlignment="1">
      <alignment horizontal="center" vertical="center" wrapText="1"/>
    </xf>
    <xf numFmtId="0" fontId="22" fillId="2" borderId="148"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51" fillId="0" borderId="44" xfId="0" applyFont="1" applyBorder="1" applyAlignment="1">
      <alignment vertical="center" wrapText="1"/>
    </xf>
    <xf numFmtId="0" fontId="53" fillId="0" borderId="44" xfId="0" applyFont="1" applyBorder="1" applyAlignment="1">
      <alignment vertical="center" wrapText="1"/>
    </xf>
    <xf numFmtId="0" fontId="22" fillId="2" borderId="187" xfId="0" applyFont="1" applyFill="1" applyBorder="1" applyAlignment="1">
      <alignment horizontal="center" vertical="center"/>
    </xf>
    <xf numFmtId="0" fontId="32" fillId="0" borderId="180" xfId="0" applyFont="1" applyBorder="1" applyAlignment="1">
      <alignment horizontal="center" vertical="center"/>
    </xf>
    <xf numFmtId="0" fontId="22" fillId="2" borderId="209" xfId="0" applyFont="1" applyFill="1" applyBorder="1" applyAlignment="1">
      <alignment horizontal="center" vertical="center" wrapText="1"/>
    </xf>
    <xf numFmtId="0" fontId="0" fillId="0" borderId="181" xfId="0" applyBorder="1" applyAlignment="1">
      <alignment horizontal="center" vertical="center" wrapText="1"/>
    </xf>
    <xf numFmtId="0" fontId="51" fillId="0" borderId="44" xfId="0" applyFont="1" applyBorder="1" applyAlignment="1">
      <alignment horizontal="left" vertical="center" wrapText="1"/>
    </xf>
    <xf numFmtId="0" fontId="50" fillId="0" borderId="36" xfId="0" applyFont="1" applyBorder="1" applyAlignment="1">
      <alignment horizontal="right" vertical="center" shrinkToFit="1"/>
    </xf>
    <xf numFmtId="0" fontId="23" fillId="0" borderId="212" xfId="0" applyFont="1" applyBorder="1" applyAlignment="1">
      <alignment horizontal="left" vertical="center" shrinkToFit="1"/>
    </xf>
    <xf numFmtId="0" fontId="23" fillId="0" borderId="213" xfId="0" applyFont="1" applyBorder="1" applyAlignment="1">
      <alignment horizontal="left" vertical="center" shrinkToFit="1"/>
    </xf>
    <xf numFmtId="0" fontId="24" fillId="0" borderId="36" xfId="0" applyFont="1" applyBorder="1" applyAlignment="1">
      <alignment horizontal="right" vertical="center" shrinkToFit="1"/>
    </xf>
    <xf numFmtId="0" fontId="0" fillId="0" borderId="36" xfId="0" applyBorder="1" applyAlignment="1">
      <alignment horizontal="right" vertical="center" shrinkToFit="1"/>
    </xf>
    <xf numFmtId="0" fontId="24" fillId="3" borderId="52" xfId="0" applyFont="1" applyFill="1" applyBorder="1" applyAlignment="1">
      <alignment horizontal="left" vertical="center"/>
    </xf>
    <xf numFmtId="0" fontId="24" fillId="3" borderId="51" xfId="0" applyFont="1" applyFill="1" applyBorder="1" applyAlignment="1">
      <alignment horizontal="left" vertical="center"/>
    </xf>
    <xf numFmtId="0" fontId="51" fillId="0" borderId="14" xfId="0" applyFont="1" applyBorder="1" applyAlignment="1">
      <alignment horizontal="left" vertical="center" wrapText="1"/>
    </xf>
    <xf numFmtId="0" fontId="53" fillId="0" borderId="14" xfId="0" applyFont="1" applyBorder="1" applyAlignment="1">
      <alignment vertical="center" wrapText="1"/>
    </xf>
    <xf numFmtId="0" fontId="49" fillId="3" borderId="162" xfId="0" applyFont="1" applyFill="1" applyBorder="1" applyAlignment="1">
      <alignment horizontal="left" vertical="center"/>
    </xf>
    <xf numFmtId="0" fontId="49" fillId="3" borderId="163" xfId="0" applyFont="1" applyFill="1" applyBorder="1" applyAlignment="1">
      <alignment horizontal="left" vertical="center"/>
    </xf>
    <xf numFmtId="0" fontId="49" fillId="3" borderId="164" xfId="0" applyFont="1" applyFill="1" applyBorder="1" applyAlignment="1">
      <alignment horizontal="left" vertical="center"/>
    </xf>
    <xf numFmtId="0" fontId="49" fillId="3" borderId="165" xfId="0" applyFont="1" applyFill="1" applyBorder="1" applyAlignment="1">
      <alignment horizontal="left" vertical="center"/>
    </xf>
    <xf numFmtId="0" fontId="50" fillId="3" borderId="52" xfId="0" applyFont="1" applyFill="1" applyBorder="1" applyAlignment="1">
      <alignment horizontal="left" vertical="center"/>
    </xf>
    <xf numFmtId="0" fontId="50" fillId="3" borderId="51" xfId="0" applyFont="1" applyFill="1" applyBorder="1" applyAlignment="1">
      <alignment horizontal="left" vertical="center"/>
    </xf>
    <xf numFmtId="0" fontId="22" fillId="3" borderId="162" xfId="0" applyFont="1" applyFill="1" applyBorder="1" applyAlignment="1">
      <alignment horizontal="center" vertical="center"/>
    </xf>
    <xf numFmtId="0" fontId="22" fillId="3" borderId="163" xfId="0" applyFont="1" applyFill="1" applyBorder="1" applyAlignment="1">
      <alignment horizontal="center" vertical="center"/>
    </xf>
    <xf numFmtId="0" fontId="22" fillId="3" borderId="164" xfId="0" applyFont="1" applyFill="1" applyBorder="1" applyAlignment="1">
      <alignment horizontal="center" vertical="center"/>
    </xf>
    <xf numFmtId="0" fontId="22" fillId="3" borderId="165" xfId="0" applyFont="1" applyFill="1" applyBorder="1" applyAlignment="1">
      <alignment horizontal="center" vertical="center"/>
    </xf>
    <xf numFmtId="0" fontId="24" fillId="3" borderId="109" xfId="0" applyFont="1" applyFill="1" applyBorder="1" applyAlignment="1">
      <alignment horizontal="left" vertical="center"/>
    </xf>
    <xf numFmtId="0" fontId="66" fillId="0" borderId="0" xfId="0" applyFont="1" applyFill="1" applyBorder="1" applyAlignment="1">
      <alignment horizontal="left" vertical="center" shrinkToFit="1"/>
    </xf>
    <xf numFmtId="0" fontId="38" fillId="2" borderId="109" xfId="0" applyFont="1" applyFill="1" applyBorder="1" applyAlignment="1">
      <alignment horizontal="center" vertical="center"/>
    </xf>
    <xf numFmtId="0" fontId="45" fillId="0" borderId="52" xfId="0" applyFont="1" applyBorder="1" applyAlignment="1">
      <alignment horizontal="left" vertical="center"/>
    </xf>
    <xf numFmtId="0" fontId="45" fillId="0" borderId="50" xfId="0" applyFont="1" applyBorder="1" applyAlignment="1">
      <alignment horizontal="left" vertical="center"/>
    </xf>
    <xf numFmtId="0" fontId="47" fillId="0" borderId="51" xfId="0" applyFont="1" applyBorder="1" applyAlignment="1">
      <alignment horizontal="left" vertical="center"/>
    </xf>
    <xf numFmtId="0" fontId="45" fillId="0" borderId="52" xfId="0" applyFont="1" applyBorder="1" applyAlignment="1">
      <alignment horizontal="center" vertical="center"/>
    </xf>
    <xf numFmtId="0" fontId="45" fillId="0" borderId="50" xfId="0" applyFont="1" applyBorder="1" applyAlignment="1">
      <alignment horizontal="center" vertical="center"/>
    </xf>
    <xf numFmtId="0" fontId="47" fillId="0" borderId="51" xfId="0" applyFont="1" applyBorder="1">
      <alignment vertical="center"/>
    </xf>
    <xf numFmtId="0" fontId="45" fillId="3" borderId="162" xfId="0" applyFont="1" applyFill="1" applyBorder="1" applyAlignment="1">
      <alignment horizontal="left" vertical="center"/>
    </xf>
    <xf numFmtId="0" fontId="47" fillId="3" borderId="163" xfId="0" applyFont="1" applyFill="1" applyBorder="1" applyAlignment="1">
      <alignment horizontal="left" vertical="center"/>
    </xf>
    <xf numFmtId="0" fontId="47" fillId="3" borderId="164" xfId="0" applyFont="1" applyFill="1" applyBorder="1" applyAlignment="1">
      <alignment horizontal="left" vertical="center"/>
    </xf>
    <xf numFmtId="0" fontId="47" fillId="3" borderId="165" xfId="0" applyFont="1" applyFill="1" applyBorder="1" applyAlignment="1">
      <alignment horizontal="left" vertical="center"/>
    </xf>
    <xf numFmtId="0" fontId="45" fillId="3" borderId="163" xfId="0" applyFont="1" applyFill="1" applyBorder="1" applyAlignment="1">
      <alignment horizontal="left" vertical="center"/>
    </xf>
    <xf numFmtId="0" fontId="45" fillId="3" borderId="164" xfId="0" applyFont="1" applyFill="1" applyBorder="1" applyAlignment="1">
      <alignment horizontal="left" vertical="center"/>
    </xf>
    <xf numFmtId="0" fontId="45" fillId="3" borderId="165" xfId="0" applyFont="1" applyFill="1" applyBorder="1" applyAlignment="1">
      <alignment horizontal="left" vertical="center"/>
    </xf>
    <xf numFmtId="0" fontId="50" fillId="3" borderId="124" xfId="0" applyFont="1" applyFill="1" applyBorder="1" applyAlignment="1">
      <alignment horizontal="left" vertical="center"/>
    </xf>
    <xf numFmtId="0" fontId="50" fillId="3" borderId="125" xfId="0" applyFont="1" applyFill="1" applyBorder="1" applyAlignment="1">
      <alignment horizontal="left" vertical="center"/>
    </xf>
    <xf numFmtId="0" fontId="24" fillId="0" borderId="52" xfId="6" applyFont="1" applyBorder="1" applyAlignment="1">
      <alignment horizontal="left" vertical="center" wrapText="1" shrinkToFit="1"/>
    </xf>
    <xf numFmtId="0" fontId="24" fillId="0" borderId="50" xfId="6" applyFont="1" applyBorder="1" applyAlignment="1">
      <alignment horizontal="left" vertical="center" wrapText="1" shrinkToFit="1"/>
    </xf>
    <xf numFmtId="0" fontId="24" fillId="0" borderId="51" xfId="6" applyFont="1" applyBorder="1" applyAlignment="1">
      <alignment horizontal="left" vertical="center" wrapText="1" shrinkToFit="1"/>
    </xf>
    <xf numFmtId="0" fontId="43" fillId="0" borderId="109" xfId="6" applyFont="1" applyBorder="1" applyAlignment="1">
      <alignment horizontal="center" vertical="center" shrinkToFit="1"/>
    </xf>
    <xf numFmtId="0" fontId="43" fillId="0" borderId="174" xfId="6" applyFont="1" applyBorder="1" applyAlignment="1">
      <alignment horizontal="center" vertical="center" shrinkToFit="1"/>
    </xf>
    <xf numFmtId="0" fontId="43" fillId="0" borderId="124" xfId="6" applyFont="1" applyBorder="1" applyAlignment="1">
      <alignment horizontal="center" vertical="center" shrinkToFit="1"/>
    </xf>
    <xf numFmtId="0" fontId="43" fillId="0" borderId="14" xfId="6" applyFont="1" applyBorder="1" applyAlignment="1">
      <alignment horizontal="center" vertical="center" shrinkToFit="1"/>
    </xf>
    <xf numFmtId="0" fontId="43" fillId="0" borderId="125" xfId="6" applyFont="1" applyBorder="1" applyAlignment="1">
      <alignment horizontal="center" vertical="center" shrinkToFit="1"/>
    </xf>
    <xf numFmtId="0" fontId="43" fillId="0" borderId="203" xfId="6" applyFont="1" applyBorder="1" applyAlignment="1">
      <alignment horizontal="center" vertical="center" shrinkToFit="1"/>
    </xf>
    <xf numFmtId="0" fontId="43" fillId="0" borderId="30" xfId="6" applyFont="1" applyBorder="1" applyAlignment="1">
      <alignment horizontal="center" vertical="center" shrinkToFit="1"/>
    </xf>
    <xf numFmtId="0" fontId="43" fillId="0" borderId="127" xfId="6" applyFont="1" applyBorder="1" applyAlignment="1">
      <alignment horizontal="center" vertical="center" shrinkToFit="1"/>
    </xf>
    <xf numFmtId="0" fontId="61" fillId="0" borderId="17" xfId="6" applyFont="1" applyBorder="1" applyAlignment="1">
      <alignment horizontal="center" vertical="center" shrinkToFit="1"/>
    </xf>
    <xf numFmtId="0" fontId="61" fillId="0" borderId="33" xfId="0" applyFont="1" applyBorder="1" applyAlignment="1">
      <alignment horizontal="center" vertical="center" shrinkToFit="1"/>
    </xf>
    <xf numFmtId="0" fontId="43" fillId="0" borderId="167" xfId="0" applyFont="1" applyBorder="1" applyAlignment="1">
      <alignment horizontal="center" vertical="center" shrinkToFit="1"/>
    </xf>
    <xf numFmtId="0" fontId="47" fillId="0" borderId="207" xfId="0" applyFont="1" applyBorder="1" applyAlignment="1">
      <alignment horizontal="center" vertical="center" shrinkToFit="1"/>
    </xf>
    <xf numFmtId="0" fontId="47" fillId="0" borderId="208" xfId="0" applyFont="1" applyBorder="1" applyAlignment="1">
      <alignment horizontal="center" vertical="center" shrinkToFit="1"/>
    </xf>
    <xf numFmtId="0" fontId="51" fillId="0" borderId="17" xfId="6" applyFont="1" applyBorder="1" applyAlignment="1">
      <alignment horizontal="center" vertical="center" wrapText="1" shrinkToFit="1"/>
    </xf>
    <xf numFmtId="0" fontId="51" fillId="0" borderId="33" xfId="6" applyFont="1" applyBorder="1" applyAlignment="1">
      <alignment horizontal="center" vertical="center" shrinkToFit="1"/>
    </xf>
    <xf numFmtId="0" fontId="61" fillId="0" borderId="52" xfId="6" applyFont="1" applyBorder="1" applyAlignment="1">
      <alignment horizontal="center" vertical="center" wrapText="1" shrinkToFit="1"/>
    </xf>
    <xf numFmtId="0" fontId="61" fillId="0" borderId="50" xfId="6" applyFont="1" applyBorder="1" applyAlignment="1">
      <alignment horizontal="center" vertical="center" shrinkToFit="1"/>
    </xf>
    <xf numFmtId="0" fontId="61" fillId="0" borderId="51" xfId="6" applyFont="1" applyBorder="1" applyAlignment="1">
      <alignment horizontal="center" vertical="center" shrinkToFit="1"/>
    </xf>
    <xf numFmtId="0" fontId="61" fillId="0" borderId="204" xfId="6" applyFont="1" applyBorder="1" applyAlignment="1">
      <alignment horizontal="center" vertical="center" shrinkToFit="1"/>
    </xf>
    <xf numFmtId="0" fontId="61" fillId="0" borderId="205" xfId="6" applyFont="1" applyBorder="1" applyAlignment="1">
      <alignment horizontal="center" vertical="center" shrinkToFit="1"/>
    </xf>
    <xf numFmtId="0" fontId="61" fillId="0" borderId="206" xfId="6" applyFont="1" applyBorder="1" applyAlignment="1">
      <alignment horizontal="center" vertical="center" shrinkToFit="1"/>
    </xf>
    <xf numFmtId="0" fontId="24" fillId="0" borderId="109" xfId="6" applyFont="1" applyBorder="1" applyAlignment="1">
      <alignment horizontal="right" vertical="center" shrinkToFit="1"/>
    </xf>
    <xf numFmtId="0" fontId="24" fillId="0" borderId="174" xfId="6" applyFont="1" applyBorder="1" applyAlignment="1">
      <alignment horizontal="right" vertical="center" shrinkToFit="1"/>
    </xf>
    <xf numFmtId="0" fontId="24" fillId="0" borderId="117" xfId="6" applyFont="1" applyBorder="1" applyAlignment="1">
      <alignment horizontal="left" vertical="center" wrapText="1" shrinkToFit="1"/>
    </xf>
    <xf numFmtId="0" fontId="24" fillId="0" borderId="107" xfId="0" applyFont="1" applyBorder="1" applyAlignment="1">
      <alignment horizontal="left" vertical="center" wrapText="1" shrinkToFit="1"/>
    </xf>
    <xf numFmtId="0" fontId="24" fillId="0" borderId="108" xfId="0" applyFont="1" applyBorder="1" applyAlignment="1">
      <alignment horizontal="left" vertical="center" wrapText="1" shrinkToFit="1"/>
    </xf>
    <xf numFmtId="0" fontId="43" fillId="0" borderId="109" xfId="6" applyFont="1" applyBorder="1" applyAlignment="1">
      <alignment vertical="center" shrinkToFit="1"/>
    </xf>
    <xf numFmtId="0" fontId="43" fillId="0" borderId="174" xfId="6" applyFont="1" applyBorder="1" applyAlignment="1">
      <alignment vertical="center" shrinkToFit="1"/>
    </xf>
    <xf numFmtId="0" fontId="51" fillId="0" borderId="33" xfId="0" applyFont="1" applyBorder="1" applyAlignment="1">
      <alignment horizontal="center" vertical="center" shrinkToFit="1"/>
    </xf>
    <xf numFmtId="0" fontId="24" fillId="0" borderId="107" xfId="6" applyFont="1" applyBorder="1" applyAlignment="1">
      <alignment horizontal="left" vertical="center" wrapText="1" shrinkToFit="1"/>
    </xf>
    <xf numFmtId="0" fontId="24" fillId="0" borderId="108" xfId="6" applyFont="1" applyBorder="1" applyAlignment="1">
      <alignment horizontal="left" vertical="center" wrapText="1" shrinkToFit="1"/>
    </xf>
    <xf numFmtId="176" fontId="9" fillId="0" borderId="7" xfId="2" applyNumberFormat="1" applyFont="1" applyBorder="1" applyAlignment="1" applyProtection="1">
      <alignment horizontal="left" vertical="center"/>
      <protection locked="0"/>
    </xf>
    <xf numFmtId="176" fontId="9" fillId="0" borderId="0" xfId="2" applyNumberFormat="1" applyFont="1" applyAlignment="1" applyProtection="1">
      <alignment horizontal="left" vertical="center"/>
      <protection locked="0"/>
    </xf>
    <xf numFmtId="176" fontId="9" fillId="3" borderId="7" xfId="2" applyNumberFormat="1" applyFont="1" applyFill="1" applyBorder="1" applyAlignment="1" applyProtection="1">
      <alignment horizontal="left" vertical="center"/>
      <protection locked="0"/>
    </xf>
    <xf numFmtId="176" fontId="9" fillId="3" borderId="0" xfId="2" applyNumberFormat="1" applyFont="1" applyFill="1" applyAlignment="1" applyProtection="1">
      <alignment horizontal="left" vertical="center"/>
      <protection locked="0"/>
    </xf>
    <xf numFmtId="176" fontId="9" fillId="0" borderId="29" xfId="2" applyNumberFormat="1" applyFont="1" applyBorder="1" applyAlignment="1" applyProtection="1">
      <alignment horizontal="left" vertical="center"/>
      <protection locked="0"/>
    </xf>
    <xf numFmtId="176" fontId="9" fillId="0" borderId="30" xfId="2" applyNumberFormat="1" applyFont="1" applyBorder="1" applyAlignment="1" applyProtection="1">
      <alignment horizontal="left" vertical="center"/>
      <protection locked="0"/>
    </xf>
    <xf numFmtId="176" fontId="13" fillId="0" borderId="46" xfId="2" applyNumberFormat="1" applyFont="1" applyBorder="1" applyAlignment="1" applyProtection="1">
      <alignment horizontal="center" vertical="center"/>
      <protection locked="0"/>
    </xf>
    <xf numFmtId="176" fontId="13" fillId="0" borderId="47" xfId="2" applyNumberFormat="1" applyFont="1" applyBorder="1" applyAlignment="1" applyProtection="1">
      <alignment horizontal="center" vertical="center"/>
      <protection locked="0"/>
    </xf>
    <xf numFmtId="176" fontId="13" fillId="0" borderId="48" xfId="2" applyNumberFormat="1" applyFont="1" applyBorder="1" applyAlignment="1" applyProtection="1">
      <alignment horizontal="center" vertical="center"/>
      <protection locked="0"/>
    </xf>
    <xf numFmtId="176" fontId="16" fillId="0" borderId="36" xfId="2" applyNumberFormat="1" applyFont="1" applyBorder="1" applyAlignment="1" applyProtection="1">
      <alignment horizontal="right"/>
      <protection locked="0"/>
    </xf>
    <xf numFmtId="176" fontId="16" fillId="0" borderId="36" xfId="2" applyNumberFormat="1" applyFont="1" applyBorder="1" applyProtection="1">
      <protection locked="0"/>
    </xf>
    <xf numFmtId="176" fontId="9" fillId="2" borderId="21" xfId="2" applyNumberFormat="1" applyFont="1" applyFill="1" applyBorder="1" applyAlignment="1" applyProtection="1">
      <alignment horizontal="left" vertical="center"/>
      <protection locked="0"/>
    </xf>
    <xf numFmtId="176" fontId="9" fillId="2" borderId="22" xfId="2" applyNumberFormat="1" applyFont="1" applyFill="1" applyBorder="1" applyAlignment="1" applyProtection="1">
      <alignment horizontal="left" vertical="center"/>
      <protection locked="0"/>
    </xf>
    <xf numFmtId="176" fontId="9" fillId="0" borderId="28" xfId="2" applyNumberFormat="1" applyFont="1" applyBorder="1" applyAlignment="1" applyProtection="1">
      <alignment horizontal="left" vertical="center"/>
      <protection locked="0"/>
    </xf>
    <xf numFmtId="176" fontId="9" fillId="0" borderId="1" xfId="2" applyNumberFormat="1" applyFont="1" applyBorder="1" applyAlignment="1" applyProtection="1">
      <alignment horizontal="left" vertical="center" wrapText="1"/>
      <protection locked="0"/>
    </xf>
    <xf numFmtId="176" fontId="9" fillId="0" borderId="2" xfId="2" applyNumberFormat="1" applyFont="1" applyBorder="1" applyAlignment="1" applyProtection="1">
      <alignment horizontal="left" vertical="center" wrapText="1"/>
      <protection locked="0"/>
    </xf>
    <xf numFmtId="176" fontId="9" fillId="2" borderId="13" xfId="2" applyNumberFormat="1" applyFont="1" applyFill="1" applyBorder="1" applyAlignment="1" applyProtection="1">
      <alignment horizontal="left" vertical="center"/>
      <protection locked="0"/>
    </xf>
    <xf numFmtId="176" fontId="9" fillId="2" borderId="14" xfId="2" applyNumberFormat="1" applyFont="1" applyFill="1" applyBorder="1" applyAlignment="1" applyProtection="1">
      <alignment horizontal="left" vertical="center"/>
      <protection locked="0"/>
    </xf>
    <xf numFmtId="176" fontId="13" fillId="0" borderId="35" xfId="2" applyNumberFormat="1" applyFont="1" applyBorder="1" applyAlignment="1" applyProtection="1">
      <alignment horizontal="center" vertical="center"/>
      <protection locked="0"/>
    </xf>
    <xf numFmtId="176" fontId="13" fillId="0" borderId="36" xfId="2" applyNumberFormat="1" applyFont="1" applyBorder="1" applyAlignment="1" applyProtection="1">
      <alignment horizontal="center" vertical="center"/>
      <protection locked="0"/>
    </xf>
    <xf numFmtId="176" fontId="13" fillId="0" borderId="37" xfId="2" applyNumberFormat="1" applyFont="1" applyBorder="1" applyAlignment="1" applyProtection="1">
      <alignment horizontal="center" vertical="center"/>
      <protection locked="0"/>
    </xf>
    <xf numFmtId="0" fontId="2" fillId="2" borderId="1" xfId="1" applyFont="1" applyFill="1" applyBorder="1" applyProtection="1">
      <protection locked="0"/>
    </xf>
    <xf numFmtId="0" fontId="2" fillId="2" borderId="2" xfId="1" applyFont="1" applyFill="1" applyBorder="1" applyProtection="1">
      <protection locked="0"/>
    </xf>
    <xf numFmtId="0" fontId="2" fillId="2" borderId="3" xfId="1" applyFont="1" applyFill="1" applyBorder="1" applyProtection="1">
      <protection locked="0"/>
    </xf>
    <xf numFmtId="176" fontId="8" fillId="3" borderId="4" xfId="2" applyNumberFormat="1" applyFont="1" applyFill="1" applyBorder="1" applyAlignment="1" applyProtection="1">
      <alignment vertical="center" wrapText="1"/>
      <protection locked="0"/>
    </xf>
    <xf numFmtId="176" fontId="8" fillId="3" borderId="5" xfId="2" applyNumberFormat="1" applyFont="1" applyFill="1" applyBorder="1" applyAlignment="1" applyProtection="1">
      <alignment vertical="center" wrapText="1"/>
      <protection locked="0"/>
    </xf>
    <xf numFmtId="176" fontId="8" fillId="3" borderId="6" xfId="2" applyNumberFormat="1" applyFont="1" applyFill="1" applyBorder="1" applyAlignment="1" applyProtection="1">
      <alignment vertical="center" wrapText="1"/>
      <protection locked="0"/>
    </xf>
    <xf numFmtId="176" fontId="8" fillId="0" borderId="0" xfId="2" applyNumberFormat="1" applyFont="1" applyAlignment="1" applyProtection="1">
      <alignment vertical="center" wrapText="1"/>
      <protection locked="0"/>
    </xf>
    <xf numFmtId="0" fontId="15" fillId="3" borderId="43" xfId="1" applyFont="1" applyFill="1" applyBorder="1" applyAlignment="1">
      <alignment horizontal="left" vertical="center" wrapText="1"/>
    </xf>
    <xf numFmtId="0" fontId="15" fillId="3" borderId="44" xfId="1" applyFont="1" applyFill="1" applyBorder="1" applyAlignment="1">
      <alignment horizontal="left" vertical="center" wrapText="1"/>
    </xf>
    <xf numFmtId="0" fontId="15" fillId="3" borderId="45" xfId="1" applyFont="1" applyFill="1" applyBorder="1" applyAlignment="1">
      <alignment horizontal="left" vertical="center" wrapText="1"/>
    </xf>
    <xf numFmtId="0" fontId="15" fillId="3" borderId="160" xfId="1" applyFont="1" applyFill="1" applyBorder="1" applyAlignment="1">
      <alignment horizontal="left" vertical="center" wrapText="1"/>
    </xf>
    <xf numFmtId="0" fontId="15" fillId="3" borderId="62" xfId="1" applyFont="1" applyFill="1" applyBorder="1" applyAlignment="1">
      <alignment horizontal="left" vertical="center" wrapText="1"/>
    </xf>
    <xf numFmtId="0" fontId="15" fillId="3" borderId="161" xfId="1" applyFont="1" applyFill="1" applyBorder="1" applyAlignment="1">
      <alignment horizontal="left" vertical="center" wrapText="1"/>
    </xf>
    <xf numFmtId="0" fontId="7" fillId="0" borderId="21" xfId="1" applyFont="1" applyBorder="1" applyAlignment="1">
      <alignment horizontal="left" vertical="top" wrapText="1"/>
    </xf>
    <xf numFmtId="0" fontId="9" fillId="0" borderId="22" xfId="1" applyFont="1" applyBorder="1" applyAlignment="1">
      <alignment horizontal="left" vertical="top" wrapText="1"/>
    </xf>
    <xf numFmtId="0" fontId="9" fillId="0" borderId="139" xfId="1" applyFont="1" applyBorder="1" applyAlignment="1">
      <alignment horizontal="left" vertical="top" wrapText="1"/>
    </xf>
    <xf numFmtId="0" fontId="9" fillId="0" borderId="7" xfId="1" applyFont="1" applyBorder="1" applyAlignment="1">
      <alignment horizontal="left" vertical="top" wrapText="1"/>
    </xf>
    <xf numFmtId="0" fontId="9" fillId="0" borderId="0" xfId="1" applyFont="1" applyAlignment="1">
      <alignment horizontal="left" vertical="top" wrapText="1"/>
    </xf>
    <xf numFmtId="0" fontId="9" fillId="0" borderId="8" xfId="1" applyFont="1" applyBorder="1" applyAlignment="1">
      <alignment horizontal="left" vertical="top" wrapText="1"/>
    </xf>
    <xf numFmtId="0" fontId="9" fillId="0" borderId="35" xfId="1" applyFont="1" applyBorder="1" applyAlignment="1">
      <alignment horizontal="left" vertical="top" wrapText="1"/>
    </xf>
    <xf numFmtId="0" fontId="9" fillId="0" borderId="36" xfId="1" applyFont="1" applyBorder="1" applyAlignment="1">
      <alignment horizontal="left" vertical="top" wrapText="1"/>
    </xf>
    <xf numFmtId="0" fontId="9" fillId="0" borderId="42" xfId="1" applyFont="1" applyBorder="1" applyAlignment="1">
      <alignment horizontal="left" vertical="top" wrapText="1"/>
    </xf>
    <xf numFmtId="176" fontId="16" fillId="0" borderId="44" xfId="2" applyNumberFormat="1" applyFont="1" applyBorder="1" applyAlignment="1" applyProtection="1">
      <alignment horizontal="right"/>
      <protection locked="0"/>
    </xf>
    <xf numFmtId="176" fontId="16" fillId="0" borderId="44" xfId="2" applyNumberFormat="1" applyFont="1" applyBorder="1" applyProtection="1">
      <protection locked="0"/>
    </xf>
    <xf numFmtId="0" fontId="17" fillId="0" borderId="156" xfId="1" applyFont="1" applyBorder="1" applyAlignment="1">
      <alignment horizontal="distributed" vertical="center" shrinkToFit="1"/>
    </xf>
    <xf numFmtId="0" fontId="17" fillId="0" borderId="157" xfId="1" applyFont="1" applyBorder="1" applyAlignment="1">
      <alignment horizontal="distributed" vertical="center" shrinkToFit="1"/>
    </xf>
    <xf numFmtId="0" fontId="10" fillId="0" borderId="158" xfId="1" applyFont="1" applyBorder="1" applyAlignment="1">
      <alignment horizontal="left" vertical="center" shrinkToFit="1"/>
    </xf>
    <xf numFmtId="0" fontId="10" fillId="0" borderId="121" xfId="1" applyFont="1" applyBorder="1" applyAlignment="1">
      <alignment horizontal="left" vertical="center" shrinkToFit="1"/>
    </xf>
    <xf numFmtId="0" fontId="10" fillId="0" borderId="159" xfId="1" applyFont="1" applyBorder="1" applyAlignment="1">
      <alignment horizontal="left" vertical="center" shrinkToFit="1"/>
    </xf>
    <xf numFmtId="0" fontId="15" fillId="3" borderId="13" xfId="1" applyFont="1" applyFill="1" applyBorder="1" applyAlignment="1">
      <alignment horizontal="left" vertical="center" wrapText="1"/>
    </xf>
    <xf numFmtId="0" fontId="15" fillId="3" borderId="14" xfId="1" applyFont="1" applyFill="1" applyBorder="1" applyAlignment="1">
      <alignment horizontal="left" vertical="center" wrapText="1"/>
    </xf>
    <xf numFmtId="0" fontId="15" fillId="3" borderId="54" xfId="1" applyFont="1" applyFill="1" applyBorder="1" applyAlignment="1">
      <alignment horizontal="left" vertical="center" wrapText="1"/>
    </xf>
    <xf numFmtId="0" fontId="17" fillId="0" borderId="49" xfId="1" applyFont="1" applyBorder="1" applyAlignment="1">
      <alignment horizontal="distributed" vertical="center" shrinkToFit="1"/>
    </xf>
    <xf numFmtId="0" fontId="17" fillId="0" borderId="51" xfId="1" applyFont="1" applyBorder="1" applyAlignment="1">
      <alignment horizontal="distributed" vertical="center" shrinkToFit="1"/>
    </xf>
    <xf numFmtId="178" fontId="9" fillId="0" borderId="109" xfId="1" applyNumberFormat="1" applyFont="1" applyBorder="1" applyAlignment="1">
      <alignment horizontal="right" vertical="center"/>
    </xf>
    <xf numFmtId="0" fontId="17" fillId="0" borderId="51" xfId="1" applyFont="1" applyBorder="1" applyAlignment="1" applyProtection="1">
      <alignment horizontal="distributed" vertical="center"/>
      <protection locked="0"/>
    </xf>
    <xf numFmtId="0" fontId="17" fillId="0" borderId="109" xfId="1" applyFont="1" applyBorder="1" applyAlignment="1" applyProtection="1">
      <alignment horizontal="distributed" vertical="center"/>
      <protection locked="0"/>
    </xf>
    <xf numFmtId="178" fontId="9" fillId="0" borderId="151" xfId="1" applyNumberFormat="1" applyFont="1" applyBorder="1" applyAlignment="1">
      <alignment horizontal="right" vertical="center"/>
    </xf>
    <xf numFmtId="178" fontId="9" fillId="0" borderId="52" xfId="1" applyNumberFormat="1" applyFont="1" applyBorder="1" applyAlignment="1">
      <alignment horizontal="right" vertical="center"/>
    </xf>
    <xf numFmtId="178" fontId="9" fillId="0" borderId="50" xfId="1" applyNumberFormat="1" applyFont="1" applyBorder="1" applyAlignment="1">
      <alignment horizontal="right" vertical="center"/>
    </xf>
    <xf numFmtId="178" fontId="9" fillId="0" borderId="51" xfId="1" applyNumberFormat="1" applyFont="1" applyBorder="1" applyAlignment="1">
      <alignment horizontal="right" vertical="center"/>
    </xf>
    <xf numFmtId="0" fontId="17" fillId="0" borderId="109" xfId="1" applyFont="1" applyBorder="1" applyAlignment="1">
      <alignment horizontal="distributed" vertical="center" shrinkToFit="1"/>
    </xf>
    <xf numFmtId="178" fontId="9" fillId="0" borderId="53" xfId="1" applyNumberFormat="1" applyFont="1" applyBorder="1" applyAlignment="1">
      <alignment horizontal="right" vertical="center"/>
    </xf>
    <xf numFmtId="0" fontId="15" fillId="0" borderId="49" xfId="1" applyFont="1" applyBorder="1" applyAlignment="1">
      <alignment horizontal="distributed" vertical="center"/>
    </xf>
    <xf numFmtId="0" fontId="15" fillId="0" borderId="51" xfId="1" applyFont="1" applyBorder="1" applyAlignment="1">
      <alignment horizontal="distributed" vertical="center"/>
    </xf>
    <xf numFmtId="0" fontId="7" fillId="0" borderId="52" xfId="1" applyFont="1" applyBorder="1" applyAlignment="1">
      <alignment horizontal="center" vertical="center"/>
    </xf>
    <xf numFmtId="0" fontId="7" fillId="0" borderId="50" xfId="1" applyFont="1" applyBorder="1" applyAlignment="1">
      <alignment horizontal="center" vertical="center"/>
    </xf>
    <xf numFmtId="0" fontId="7" fillId="0" borderId="53" xfId="1" applyFont="1" applyBorder="1" applyAlignment="1">
      <alignment horizontal="center" vertical="center"/>
    </xf>
    <xf numFmtId="0" fontId="15" fillId="0" borderId="49" xfId="1" applyFont="1" applyBorder="1" applyAlignment="1" applyProtection="1">
      <alignment horizontal="distributed" vertical="center"/>
      <protection locked="0"/>
    </xf>
    <xf numFmtId="0" fontId="15" fillId="0" borderId="51" xfId="1" applyFont="1" applyBorder="1" applyAlignment="1" applyProtection="1">
      <alignment horizontal="distributed" vertical="center"/>
      <protection locked="0"/>
    </xf>
    <xf numFmtId="0" fontId="7" fillId="0" borderId="52" xfId="1" applyFont="1" applyBorder="1" applyAlignment="1" applyProtection="1">
      <alignment vertical="center"/>
      <protection locked="0"/>
    </xf>
    <xf numFmtId="0" fontId="7" fillId="0" borderId="50" xfId="1" applyFont="1" applyBorder="1" applyAlignment="1" applyProtection="1">
      <alignment vertical="center"/>
      <protection locked="0"/>
    </xf>
    <xf numFmtId="0" fontId="7" fillId="0" borderId="53" xfId="1" applyFont="1" applyBorder="1" applyAlignment="1" applyProtection="1">
      <alignment vertical="center"/>
      <protection locked="0"/>
    </xf>
    <xf numFmtId="0" fontId="7" fillId="0" borderId="52" xfId="1" applyFont="1" applyBorder="1" applyAlignment="1">
      <alignment horizontal="center" vertical="center" shrinkToFit="1"/>
    </xf>
    <xf numFmtId="0" fontId="7" fillId="0" borderId="152" xfId="1" applyFont="1" applyBorder="1" applyAlignment="1">
      <alignment horizontal="center" vertical="center" shrinkToFit="1"/>
    </xf>
    <xf numFmtId="178" fontId="9" fillId="0" borderId="153" xfId="4" applyNumberFormat="1" applyFont="1" applyBorder="1" applyAlignment="1">
      <alignment horizontal="right" vertical="center"/>
    </xf>
    <xf numFmtId="178" fontId="9" fillId="0" borderId="0" xfId="4" applyNumberFormat="1" applyFont="1" applyBorder="1" applyAlignment="1">
      <alignment horizontal="right" vertical="center"/>
    </xf>
    <xf numFmtId="20" fontId="15" fillId="0" borderId="49" xfId="1" applyNumberFormat="1" applyFont="1" applyBorder="1" applyAlignment="1">
      <alignment horizontal="distributed" vertical="center"/>
    </xf>
    <xf numFmtId="20" fontId="15" fillId="0" borderId="51" xfId="1" applyNumberFormat="1" applyFont="1" applyBorder="1" applyAlignment="1">
      <alignment horizontal="distributed" vertical="center"/>
    </xf>
    <xf numFmtId="20" fontId="7" fillId="0" borderId="52" xfId="1" applyNumberFormat="1" applyFont="1" applyBorder="1" applyAlignment="1">
      <alignment horizontal="center" vertical="center"/>
    </xf>
    <xf numFmtId="20" fontId="7" fillId="0" borderId="50" xfId="1" applyNumberFormat="1" applyFont="1" applyBorder="1" applyAlignment="1">
      <alignment horizontal="center" vertical="center"/>
    </xf>
    <xf numFmtId="20" fontId="7" fillId="0" borderId="51" xfId="1" applyNumberFormat="1" applyFont="1" applyBorder="1" applyAlignment="1">
      <alignment horizontal="center" vertical="center"/>
    </xf>
    <xf numFmtId="0" fontId="15" fillId="0" borderId="109" xfId="1" applyFont="1" applyBorder="1" applyAlignment="1" applyProtection="1">
      <alignment horizontal="distributed" vertical="center"/>
      <protection locked="0"/>
    </xf>
    <xf numFmtId="0" fontId="9" fillId="0" borderId="109" xfId="1" applyFont="1" applyBorder="1" applyAlignment="1" applyProtection="1">
      <alignment horizontal="center" vertical="center"/>
      <protection locked="0"/>
    </xf>
    <xf numFmtId="0" fontId="9" fillId="0" borderId="151" xfId="1" applyFont="1" applyBorder="1" applyAlignment="1" applyProtection="1">
      <alignment horizontal="center" vertical="center"/>
      <protection locked="0"/>
    </xf>
    <xf numFmtId="0" fontId="15" fillId="0" borderId="43" xfId="1" applyFont="1" applyBorder="1" applyAlignment="1" applyProtection="1">
      <alignment horizontal="distributed" vertical="center" wrapText="1"/>
      <protection locked="0"/>
    </xf>
    <xf numFmtId="0" fontId="15" fillId="0" borderId="143" xfId="1" applyFont="1" applyBorder="1" applyAlignment="1" applyProtection="1">
      <alignment horizontal="distributed" vertical="center"/>
      <protection locked="0"/>
    </xf>
    <xf numFmtId="0" fontId="15" fillId="0" borderId="149" xfId="1" applyFont="1" applyBorder="1" applyAlignment="1" applyProtection="1">
      <alignment horizontal="distributed" vertical="center"/>
      <protection locked="0"/>
    </xf>
    <xf numFmtId="0" fontId="15" fillId="0" borderId="108" xfId="1" applyFont="1" applyBorder="1" applyAlignment="1" applyProtection="1">
      <alignment horizontal="distributed" vertical="center"/>
      <protection locked="0"/>
    </xf>
    <xf numFmtId="0" fontId="9" fillId="0" borderId="145" xfId="1" applyFont="1" applyBorder="1" applyAlignment="1" applyProtection="1">
      <alignment horizontal="left" vertical="center" wrapText="1"/>
      <protection locked="0"/>
    </xf>
    <xf numFmtId="0" fontId="9" fillId="0" borderId="146" xfId="1" applyFont="1" applyBorder="1" applyAlignment="1" applyProtection="1">
      <alignment horizontal="left" vertical="center" wrapText="1"/>
      <protection locked="0"/>
    </xf>
    <xf numFmtId="0" fontId="15" fillId="0" borderId="147" xfId="1" applyFont="1" applyBorder="1" applyAlignment="1" applyProtection="1">
      <alignment horizontal="center" vertical="center"/>
      <protection locked="0"/>
    </xf>
    <xf numFmtId="0" fontId="15" fillId="0" borderId="110" xfId="1" applyFont="1" applyBorder="1" applyAlignment="1" applyProtection="1">
      <alignment horizontal="center" vertical="center"/>
      <protection locked="0"/>
    </xf>
    <xf numFmtId="0" fontId="9" fillId="0" borderId="148" xfId="1" applyFont="1" applyBorder="1" applyAlignment="1" applyProtection="1">
      <alignment horizontal="center" vertical="center" wrapText="1"/>
      <protection locked="0"/>
    </xf>
    <xf numFmtId="0" fontId="9" fillId="0" borderId="45" xfId="1" applyFont="1" applyBorder="1" applyAlignment="1" applyProtection="1">
      <alignment horizontal="center" vertical="center" wrapText="1"/>
      <protection locked="0"/>
    </xf>
    <xf numFmtId="0" fontId="9" fillId="0" borderId="117" xfId="1" applyFont="1" applyBorder="1" applyAlignment="1" applyProtection="1">
      <alignment horizontal="center" vertical="center" wrapText="1"/>
      <protection locked="0"/>
    </xf>
    <xf numFmtId="0" fontId="9" fillId="0" borderId="150" xfId="1" applyFont="1" applyBorder="1" applyAlignment="1" applyProtection="1">
      <alignment horizontal="center" vertical="center" wrapText="1"/>
      <protection locked="0"/>
    </xf>
    <xf numFmtId="0" fontId="9" fillId="0" borderId="107" xfId="1" applyFont="1" applyBorder="1" applyAlignment="1" applyProtection="1">
      <alignment horizontal="left" vertical="center" wrapText="1"/>
      <protection locked="0"/>
    </xf>
    <xf numFmtId="0" fontId="9" fillId="0" borderId="108" xfId="1" applyFont="1" applyBorder="1" applyAlignment="1" applyProtection="1">
      <alignment horizontal="left" vertical="center" wrapText="1"/>
      <protection locked="0"/>
    </xf>
    <xf numFmtId="0" fontId="15" fillId="0" borderId="1" xfId="1" applyFont="1" applyBorder="1" applyAlignment="1" applyProtection="1">
      <alignment horizontal="center" vertical="center"/>
      <protection locked="0"/>
    </xf>
    <xf numFmtId="0" fontId="15" fillId="0" borderId="2" xfId="1" applyFont="1" applyBorder="1" applyAlignment="1" applyProtection="1">
      <alignment horizontal="center" vertical="center"/>
      <protection locked="0"/>
    </xf>
    <xf numFmtId="0" fontId="15" fillId="0" borderId="122" xfId="1" applyFont="1" applyBorder="1" applyAlignment="1" applyProtection="1">
      <alignment horizontal="center" vertical="center"/>
      <protection locked="0"/>
    </xf>
    <xf numFmtId="0" fontId="9" fillId="0" borderId="123" xfId="1" applyFont="1" applyBorder="1" applyAlignment="1" applyProtection="1">
      <alignment vertical="center"/>
      <protection locked="0"/>
    </xf>
    <xf numFmtId="0" fontId="9" fillId="0" borderId="2" xfId="1" applyFont="1" applyBorder="1" applyAlignment="1" applyProtection="1">
      <alignment vertical="center"/>
      <protection locked="0"/>
    </xf>
    <xf numFmtId="0" fontId="9" fillId="0" borderId="3" xfId="1" applyFont="1" applyBorder="1" applyAlignment="1" applyProtection="1">
      <alignment vertical="center"/>
      <protection locked="0"/>
    </xf>
    <xf numFmtId="0" fontId="15" fillId="3" borderId="134" xfId="1" applyFont="1" applyFill="1" applyBorder="1" applyAlignment="1">
      <alignment horizontal="left" vertical="center" wrapText="1"/>
    </xf>
    <xf numFmtId="0" fontId="15" fillId="3" borderId="135" xfId="1" applyFont="1" applyFill="1" applyBorder="1" applyAlignment="1">
      <alignment horizontal="left" vertical="center" wrapText="1"/>
    </xf>
    <xf numFmtId="0" fontId="15" fillId="3" borderId="136" xfId="1" applyFont="1" applyFill="1" applyBorder="1" applyAlignment="1">
      <alignment horizontal="left" vertical="center" wrapText="1"/>
    </xf>
    <xf numFmtId="0" fontId="15" fillId="3" borderId="49" xfId="1" applyFont="1" applyFill="1" applyBorder="1" applyAlignment="1">
      <alignment horizontal="left" vertical="top" wrapText="1"/>
    </xf>
    <xf numFmtId="0" fontId="15" fillId="3" borderId="50" xfId="1" applyFont="1" applyFill="1" applyBorder="1" applyAlignment="1">
      <alignment horizontal="left" vertical="top" wrapText="1"/>
    </xf>
    <xf numFmtId="0" fontId="15" fillId="3" borderId="53" xfId="1" applyFont="1" applyFill="1" applyBorder="1" applyAlignment="1">
      <alignment horizontal="left" vertical="top" wrapText="1"/>
    </xf>
    <xf numFmtId="0" fontId="7" fillId="0" borderId="7" xfId="1" applyFont="1" applyBorder="1" applyAlignment="1">
      <alignment horizontal="left" vertical="top" wrapText="1"/>
    </xf>
    <xf numFmtId="176" fontId="16" fillId="0" borderId="0" xfId="2" applyNumberFormat="1" applyFont="1" applyProtection="1">
      <protection locked="0"/>
    </xf>
    <xf numFmtId="0" fontId="15" fillId="3" borderId="134" xfId="1" applyFont="1" applyFill="1" applyBorder="1" applyAlignment="1">
      <alignment horizontal="left" vertical="top" wrapText="1"/>
    </xf>
    <xf numFmtId="0" fontId="15" fillId="3" borderId="135" xfId="1" applyFont="1" applyFill="1" applyBorder="1" applyAlignment="1">
      <alignment horizontal="left" vertical="top" wrapText="1"/>
    </xf>
    <xf numFmtId="0" fontId="15" fillId="3" borderId="136" xfId="1" applyFont="1" applyFill="1" applyBorder="1" applyAlignment="1">
      <alignment horizontal="left" vertical="top" wrapText="1"/>
    </xf>
    <xf numFmtId="0" fontId="7" fillId="0" borderId="21" xfId="1" applyFont="1" applyBorder="1" applyAlignment="1">
      <alignment vertical="top" wrapText="1"/>
    </xf>
    <xf numFmtId="0" fontId="8" fillId="0" borderId="22" xfId="1" applyFont="1" applyBorder="1" applyAlignment="1">
      <alignment vertical="top" wrapText="1"/>
    </xf>
    <xf numFmtId="0" fontId="8" fillId="0" borderId="139" xfId="1" applyFont="1" applyBorder="1" applyAlignment="1">
      <alignment vertical="top" wrapText="1"/>
    </xf>
    <xf numFmtId="0" fontId="8" fillId="0" borderId="7" xfId="1" applyFont="1" applyBorder="1" applyAlignment="1">
      <alignment vertical="top" wrapText="1"/>
    </xf>
    <xf numFmtId="0" fontId="8" fillId="0" borderId="0" xfId="1" applyFont="1" applyAlignment="1">
      <alignment vertical="top" wrapText="1"/>
    </xf>
    <xf numFmtId="0" fontId="8" fillId="0" borderId="8" xfId="1" applyFont="1" applyBorder="1" applyAlignment="1">
      <alignment vertical="top" wrapText="1"/>
    </xf>
    <xf numFmtId="0" fontId="8" fillId="0" borderId="35" xfId="1" applyFont="1" applyBorder="1" applyAlignment="1">
      <alignment vertical="top" wrapText="1"/>
    </xf>
    <xf numFmtId="0" fontId="8" fillId="0" borderId="36" xfId="1" applyFont="1" applyBorder="1" applyAlignment="1">
      <alignment vertical="top" wrapText="1"/>
    </xf>
    <xf numFmtId="0" fontId="8" fillId="0" borderId="42" xfId="1" applyFont="1" applyBorder="1" applyAlignment="1">
      <alignment vertical="top" wrapText="1"/>
    </xf>
    <xf numFmtId="0" fontId="15" fillId="3" borderId="135" xfId="1" applyFont="1" applyFill="1" applyBorder="1" applyAlignment="1">
      <alignment horizontal="left" vertical="top"/>
    </xf>
    <xf numFmtId="0" fontId="15" fillId="3" borderId="136" xfId="1" applyFont="1" applyFill="1" applyBorder="1" applyAlignment="1">
      <alignment horizontal="left" vertical="top"/>
    </xf>
    <xf numFmtId="0" fontId="8" fillId="3" borderId="137" xfId="1" applyFont="1" applyFill="1" applyBorder="1" applyAlignment="1">
      <alignment vertical="top" wrapText="1"/>
    </xf>
    <xf numFmtId="0" fontId="8" fillId="3" borderId="67" xfId="1" applyFont="1" applyFill="1" applyBorder="1" applyAlignment="1">
      <alignment vertical="top" wrapText="1"/>
    </xf>
    <xf numFmtId="0" fontId="8" fillId="3" borderId="138" xfId="1" applyFont="1" applyFill="1" applyBorder="1" applyAlignment="1">
      <alignment vertical="top" wrapText="1"/>
    </xf>
    <xf numFmtId="0" fontId="9" fillId="0" borderId="120" xfId="1" applyFont="1" applyBorder="1" applyAlignment="1" applyProtection="1">
      <alignment horizontal="center" vertical="center"/>
      <protection locked="0"/>
    </xf>
    <xf numFmtId="0" fontId="9" fillId="0" borderId="130" xfId="1" applyFont="1" applyBorder="1" applyAlignment="1" applyProtection="1">
      <alignment horizontal="center" vertical="center"/>
      <protection locked="0"/>
    </xf>
    <xf numFmtId="0" fontId="14" fillId="2" borderId="52"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9" fillId="0" borderId="52"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1" xfId="1" applyFont="1" applyBorder="1" applyAlignment="1">
      <alignment vertical="center"/>
    </xf>
    <xf numFmtId="0" fontId="9" fillId="0" borderId="52"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132" xfId="1" applyFont="1" applyBorder="1" applyAlignment="1" applyProtection="1">
      <alignment horizontal="center" vertical="center"/>
      <protection locked="0"/>
    </xf>
    <xf numFmtId="0" fontId="9" fillId="0" borderId="133" xfId="1" applyFont="1" applyBorder="1" applyAlignment="1" applyProtection="1">
      <alignment horizontal="center" vertical="center"/>
      <protection locked="0"/>
    </xf>
    <xf numFmtId="0" fontId="9" fillId="0" borderId="99" xfId="1" applyFont="1" applyBorder="1" applyAlignment="1">
      <alignment horizontal="center" vertical="center"/>
    </xf>
    <xf numFmtId="0" fontId="9" fillId="0" borderId="101" xfId="1" applyFont="1" applyBorder="1" applyAlignment="1">
      <alignment horizontal="center" vertical="center"/>
    </xf>
    <xf numFmtId="0" fontId="9" fillId="0" borderId="73" xfId="1" applyFont="1" applyBorder="1" applyAlignment="1">
      <alignment horizontal="center" vertical="center"/>
    </xf>
    <xf numFmtId="0" fontId="9" fillId="0" borderId="128" xfId="1" applyFont="1" applyBorder="1" applyAlignment="1">
      <alignment horizontal="center" vertical="center"/>
    </xf>
    <xf numFmtId="0" fontId="9" fillId="0" borderId="128" xfId="1" applyFont="1" applyBorder="1" applyAlignment="1">
      <alignment vertical="center"/>
    </xf>
    <xf numFmtId="0" fontId="9" fillId="0" borderId="73" xfId="1" applyFont="1" applyBorder="1" applyAlignment="1" applyProtection="1">
      <alignment horizontal="center" vertical="center"/>
      <protection locked="0"/>
    </xf>
    <xf numFmtId="0" fontId="9" fillId="0" borderId="128" xfId="1" applyFont="1" applyBorder="1" applyAlignment="1" applyProtection="1">
      <alignment horizontal="center" vertical="center"/>
      <protection locked="0"/>
    </xf>
    <xf numFmtId="0" fontId="9" fillId="0" borderId="129" xfId="1" applyFont="1" applyBorder="1" applyAlignment="1" applyProtection="1">
      <alignment horizontal="center" vertical="center"/>
      <protection locked="0"/>
    </xf>
    <xf numFmtId="0" fontId="10" fillId="0" borderId="7" xfId="1" applyFont="1" applyBorder="1" applyAlignment="1">
      <alignment horizontal="left" wrapText="1"/>
    </xf>
    <xf numFmtId="0" fontId="10" fillId="0" borderId="0" xfId="1" applyFont="1" applyAlignment="1">
      <alignment horizontal="left"/>
    </xf>
    <xf numFmtId="0" fontId="7" fillId="2" borderId="124" xfId="1" applyFont="1" applyFill="1" applyBorder="1" applyAlignment="1">
      <alignment horizontal="center" vertical="center" wrapText="1"/>
    </xf>
    <xf numFmtId="0" fontId="7" fillId="2" borderId="125" xfId="1" applyFont="1" applyFill="1" applyBorder="1" applyAlignment="1">
      <alignment horizontal="center" vertical="center"/>
    </xf>
    <xf numFmtId="0" fontId="7" fillId="2" borderId="126"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4"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7" fillId="3" borderId="14" xfId="1" applyFont="1" applyFill="1" applyBorder="1" applyAlignment="1">
      <alignment horizontal="center" vertical="center"/>
    </xf>
    <xf numFmtId="0" fontId="7" fillId="3" borderId="125" xfId="1" applyFont="1" applyFill="1" applyBorder="1" applyAlignment="1">
      <alignment horizontal="center" vertical="center"/>
    </xf>
    <xf numFmtId="0" fontId="9" fillId="3" borderId="124" xfId="1" applyFont="1" applyFill="1" applyBorder="1" applyAlignment="1">
      <alignment horizontal="center" vertical="center"/>
    </xf>
    <xf numFmtId="0" fontId="9" fillId="3" borderId="125" xfId="1" applyFont="1" applyFill="1" applyBorder="1" applyAlignment="1">
      <alignment horizontal="center" vertical="center"/>
    </xf>
    <xf numFmtId="0" fontId="9" fillId="3" borderId="14" xfId="1" applyFont="1" applyFill="1" applyBorder="1" applyAlignment="1">
      <alignment horizontal="center" vertical="center"/>
    </xf>
    <xf numFmtId="0" fontId="9" fillId="2" borderId="82" xfId="1" applyFont="1" applyFill="1" applyBorder="1" applyAlignment="1">
      <alignment horizontal="center" vertical="center"/>
    </xf>
    <xf numFmtId="0" fontId="9" fillId="2" borderId="84" xfId="1" applyFont="1" applyFill="1" applyBorder="1" applyAlignment="1">
      <alignment horizontal="center" vertical="center"/>
    </xf>
    <xf numFmtId="0" fontId="9" fillId="0" borderId="105" xfId="1" applyFont="1" applyBorder="1" applyAlignment="1" applyProtection="1">
      <alignment horizontal="center" vertical="center"/>
      <protection locked="0"/>
    </xf>
    <xf numFmtId="0" fontId="17" fillId="2" borderId="109" xfId="1" applyFont="1" applyFill="1" applyBorder="1" applyAlignment="1">
      <alignment horizontal="center" vertical="center" wrapText="1"/>
    </xf>
    <xf numFmtId="0" fontId="15" fillId="2" borderId="109" xfId="1" applyFont="1" applyFill="1" applyBorder="1" applyAlignment="1">
      <alignment vertical="center"/>
    </xf>
    <xf numFmtId="0" fontId="15" fillId="2" borderId="110" xfId="1" applyFont="1" applyFill="1" applyBorder="1" applyAlignment="1">
      <alignment vertical="center"/>
    </xf>
    <xf numFmtId="0" fontId="15" fillId="2" borderId="52" xfId="1" applyFont="1" applyFill="1" applyBorder="1" applyAlignment="1">
      <alignment vertical="center"/>
    </xf>
    <xf numFmtId="0" fontId="9" fillId="0" borderId="111" xfId="1" applyFont="1" applyBorder="1" applyAlignment="1" applyProtection="1">
      <alignment vertical="center"/>
      <protection locked="0"/>
    </xf>
    <xf numFmtId="0" fontId="9" fillId="0" borderId="112" xfId="1" applyFont="1" applyBorder="1" applyAlignment="1" applyProtection="1">
      <alignment vertical="center"/>
      <protection locked="0"/>
    </xf>
    <xf numFmtId="0" fontId="9" fillId="0" borderId="113" xfId="1" applyFont="1" applyBorder="1" applyAlignment="1" applyProtection="1">
      <alignment vertical="center"/>
      <protection locked="0"/>
    </xf>
    <xf numFmtId="0" fontId="9" fillId="0" borderId="114" xfId="1" applyFont="1" applyBorder="1" applyAlignment="1" applyProtection="1">
      <alignment vertical="center"/>
      <protection locked="0"/>
    </xf>
    <xf numFmtId="0" fontId="13" fillId="0" borderId="115" xfId="1" applyFont="1" applyBorder="1" applyAlignment="1">
      <alignment horizontal="center"/>
    </xf>
    <xf numFmtId="0" fontId="7" fillId="0" borderId="116" xfId="1" applyFont="1" applyBorder="1" applyAlignment="1">
      <alignment horizontal="center"/>
    </xf>
    <xf numFmtId="0" fontId="15" fillId="2" borderId="109" xfId="1" applyFont="1" applyFill="1" applyBorder="1" applyAlignment="1">
      <alignment horizontal="center" vertical="center"/>
    </xf>
    <xf numFmtId="0" fontId="15" fillId="2" borderId="110" xfId="1" applyFont="1" applyFill="1" applyBorder="1" applyAlignment="1">
      <alignment horizontal="center" vertical="center"/>
    </xf>
    <xf numFmtId="0" fontId="15" fillId="2" borderId="117" xfId="1" applyFont="1" applyFill="1" applyBorder="1" applyAlignment="1">
      <alignment horizontal="center" vertical="center"/>
    </xf>
    <xf numFmtId="0" fontId="9" fillId="0" borderId="118" xfId="1" applyFont="1" applyBorder="1" applyAlignment="1">
      <alignment horizontal="right" vertical="center"/>
    </xf>
    <xf numFmtId="0" fontId="9" fillId="0" borderId="83" xfId="1" applyFont="1" applyBorder="1" applyAlignment="1">
      <alignment horizontal="right" vertical="center"/>
    </xf>
    <xf numFmtId="0" fontId="9" fillId="0" borderId="119" xfId="1" applyFont="1" applyBorder="1" applyAlignment="1">
      <alignment horizontal="right" vertical="center"/>
    </xf>
    <xf numFmtId="0" fontId="9" fillId="0" borderId="72" xfId="1" applyFont="1" applyBorder="1" applyAlignment="1" applyProtection="1">
      <alignment horizontal="left" vertical="center"/>
      <protection locked="0"/>
    </xf>
    <xf numFmtId="0" fontId="9" fillId="0" borderId="66" xfId="1" applyFont="1" applyBorder="1" applyAlignment="1" applyProtection="1">
      <alignment horizontal="right" vertical="center"/>
      <protection locked="0"/>
    </xf>
    <xf numFmtId="0" fontId="9" fillId="0" borderId="97" xfId="1" applyFont="1" applyBorder="1" applyAlignment="1" applyProtection="1">
      <alignment horizontal="right" vertical="center"/>
      <protection locked="0"/>
    </xf>
    <xf numFmtId="0" fontId="9" fillId="0" borderId="98" xfId="1" applyFont="1" applyBorder="1" applyAlignment="1" applyProtection="1">
      <alignment horizontal="right" vertical="center"/>
      <protection locked="0"/>
    </xf>
    <xf numFmtId="0" fontId="10" fillId="0" borderId="99" xfId="1" applyFont="1" applyBorder="1" applyAlignment="1">
      <alignment horizontal="center" vertical="center" wrapText="1"/>
    </xf>
    <xf numFmtId="0" fontId="10" fillId="0" borderId="15" xfId="1" applyFont="1" applyBorder="1" applyAlignment="1">
      <alignment horizontal="center" vertical="center"/>
    </xf>
    <xf numFmtId="0" fontId="8" fillId="0" borderId="97" xfId="1" applyFont="1" applyBorder="1" applyAlignment="1" applyProtection="1">
      <alignment horizontal="left" vertical="center"/>
      <protection locked="0"/>
    </xf>
    <xf numFmtId="0" fontId="7" fillId="0" borderId="67" xfId="1" applyFont="1" applyBorder="1" applyAlignment="1">
      <alignment horizontal="left" vertical="center"/>
    </xf>
    <xf numFmtId="0" fontId="9" fillId="0" borderId="67" xfId="1" applyFont="1" applyBorder="1" applyAlignment="1">
      <alignment horizontal="left" vertical="center"/>
    </xf>
    <xf numFmtId="0" fontId="9" fillId="0" borderId="100" xfId="1" applyFont="1" applyBorder="1" applyAlignment="1">
      <alignment vertical="center"/>
    </xf>
    <xf numFmtId="0" fontId="8" fillId="0" borderId="97"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9" fillId="0" borderId="67" xfId="1" applyFont="1" applyBorder="1" applyAlignment="1" applyProtection="1">
      <alignment horizontal="left" vertical="center"/>
      <protection locked="0"/>
    </xf>
    <xf numFmtId="0" fontId="13" fillId="0" borderId="22" xfId="1" applyFont="1" applyBorder="1" applyAlignment="1" applyProtection="1">
      <alignment horizontal="right" vertical="center"/>
      <protection locked="0"/>
    </xf>
    <xf numFmtId="0" fontId="13" fillId="0" borderId="101" xfId="1" applyFont="1" applyBorder="1" applyAlignment="1" applyProtection="1">
      <alignment horizontal="right" vertical="center"/>
      <protection locked="0"/>
    </xf>
    <xf numFmtId="0" fontId="7" fillId="0" borderId="102" xfId="1" applyFont="1" applyBorder="1" applyAlignment="1">
      <alignment horizontal="right" vertical="center"/>
    </xf>
    <xf numFmtId="0" fontId="7" fillId="0" borderId="107" xfId="1" applyFont="1" applyBorder="1" applyAlignment="1">
      <alignment horizontal="right" vertical="center"/>
    </xf>
    <xf numFmtId="0" fontId="7" fillId="0" borderId="108" xfId="1" applyFont="1" applyBorder="1" applyAlignment="1">
      <alignment horizontal="right" vertical="center"/>
    </xf>
    <xf numFmtId="0" fontId="9" fillId="0" borderId="75" xfId="1" applyFont="1" applyBorder="1" applyAlignment="1" applyProtection="1">
      <alignment horizontal="center" vertical="center"/>
      <protection locked="0"/>
    </xf>
    <xf numFmtId="0" fontId="9" fillId="0" borderId="66" xfId="1" applyFont="1" applyBorder="1" applyAlignment="1" applyProtection="1">
      <alignment horizontal="left" vertical="center"/>
      <protection locked="0"/>
    </xf>
    <xf numFmtId="0" fontId="10" fillId="0" borderId="0" xfId="1" applyFont="1" applyAlignment="1">
      <alignment horizontal="left" vertical="top" wrapText="1"/>
    </xf>
    <xf numFmtId="0" fontId="7" fillId="0" borderId="56" xfId="1" applyFont="1" applyBorder="1" applyAlignment="1">
      <alignment horizontal="center" vertical="center" wrapText="1"/>
    </xf>
    <xf numFmtId="0" fontId="7" fillId="0" borderId="56" xfId="1" applyFont="1" applyBorder="1" applyAlignment="1">
      <alignment horizontal="center" vertical="center"/>
    </xf>
    <xf numFmtId="0" fontId="7" fillId="0" borderId="90" xfId="1" applyFont="1" applyBorder="1" applyAlignment="1">
      <alignment horizontal="center" vertical="center"/>
    </xf>
    <xf numFmtId="0" fontId="7" fillId="0" borderId="85" xfId="1" applyFont="1" applyBorder="1" applyAlignment="1">
      <alignment horizontal="center" vertical="center"/>
    </xf>
    <xf numFmtId="0" fontId="9" fillId="0" borderId="94" xfId="1" applyFont="1" applyBorder="1" applyAlignment="1" applyProtection="1">
      <alignment horizontal="left" vertical="center"/>
      <protection locked="0"/>
    </xf>
    <xf numFmtId="0" fontId="9" fillId="0" borderId="94" xfId="1" applyFont="1" applyBorder="1" applyAlignment="1" applyProtection="1">
      <alignment horizontal="right" vertical="center"/>
      <protection locked="0"/>
    </xf>
    <xf numFmtId="0" fontId="9" fillId="0" borderId="95" xfId="1" applyFont="1" applyBorder="1" applyAlignment="1" applyProtection="1">
      <alignment horizontal="right" vertical="center"/>
      <protection locked="0"/>
    </xf>
    <xf numFmtId="0" fontId="9" fillId="0" borderId="96" xfId="1" applyFont="1" applyBorder="1" applyAlignment="1" applyProtection="1">
      <alignment horizontal="right" vertical="center"/>
      <protection locked="0"/>
    </xf>
    <xf numFmtId="0" fontId="15" fillId="2" borderId="55" xfId="1" applyFont="1" applyFill="1" applyBorder="1" applyAlignment="1">
      <alignment horizontal="center" vertical="center"/>
    </xf>
    <xf numFmtId="0" fontId="15" fillId="2" borderId="56" xfId="1" applyFont="1" applyFill="1" applyBorder="1" applyAlignment="1">
      <alignment horizontal="center" vertical="center"/>
    </xf>
    <xf numFmtId="0" fontId="15" fillId="2" borderId="85" xfId="1" applyFont="1" applyFill="1" applyBorder="1" applyAlignment="1">
      <alignment horizontal="center" vertical="center"/>
    </xf>
    <xf numFmtId="0" fontId="9" fillId="0" borderId="86" xfId="1" applyFont="1" applyBorder="1" applyAlignment="1">
      <alignment horizontal="right" vertical="center"/>
    </xf>
    <xf numFmtId="0" fontId="9" fillId="0" borderId="87" xfId="1" applyFont="1" applyBorder="1" applyAlignment="1">
      <alignment horizontal="right" vertical="center"/>
    </xf>
    <xf numFmtId="0" fontId="13" fillId="0" borderId="88" xfId="1" applyFont="1" applyBorder="1" applyAlignment="1">
      <alignment horizontal="right" vertical="center"/>
    </xf>
    <xf numFmtId="0" fontId="7" fillId="0" borderId="88" xfId="1" applyFont="1" applyBorder="1"/>
    <xf numFmtId="0" fontId="7" fillId="0" borderId="89" xfId="1" applyFont="1" applyBorder="1"/>
    <xf numFmtId="0" fontId="7" fillId="0" borderId="91" xfId="1" applyFont="1" applyBorder="1"/>
    <xf numFmtId="0" fontId="7" fillId="0" borderId="92" xfId="1" applyFont="1" applyBorder="1"/>
    <xf numFmtId="0" fontId="15" fillId="2" borderId="90" xfId="1" applyFont="1" applyFill="1" applyBorder="1" applyAlignment="1">
      <alignment horizontal="center" vertical="center"/>
    </xf>
    <xf numFmtId="177" fontId="9" fillId="0" borderId="82" xfId="1" applyNumberFormat="1" applyFont="1" applyBorder="1" applyAlignment="1">
      <alignment horizontal="right" vertical="center"/>
    </xf>
    <xf numFmtId="177" fontId="9" fillId="0" borderId="83" xfId="1" applyNumberFormat="1" applyFont="1" applyBorder="1" applyAlignment="1">
      <alignment horizontal="right" vertical="center"/>
    </xf>
    <xf numFmtId="177" fontId="9" fillId="0" borderId="84" xfId="1" applyNumberFormat="1" applyFont="1" applyBorder="1" applyAlignment="1">
      <alignment horizontal="right" vertical="center"/>
    </xf>
    <xf numFmtId="0" fontId="10" fillId="0" borderId="13" xfId="1" applyFont="1" applyBorder="1" applyAlignment="1">
      <alignment wrapText="1"/>
    </xf>
    <xf numFmtId="0" fontId="10" fillId="0" borderId="14" xfId="1" applyFont="1" applyBorder="1"/>
    <xf numFmtId="0" fontId="10" fillId="0" borderId="54" xfId="1" applyFont="1" applyBorder="1"/>
    <xf numFmtId="0" fontId="9" fillId="0" borderId="75" xfId="1" applyFont="1" applyBorder="1" applyAlignment="1" applyProtection="1">
      <alignment horizontal="left" vertical="center"/>
      <protection locked="0"/>
    </xf>
    <xf numFmtId="0" fontId="9" fillId="0" borderId="76" xfId="1" applyFont="1" applyBorder="1" applyAlignment="1">
      <alignment horizontal="left" vertical="center"/>
    </xf>
    <xf numFmtId="0" fontId="9" fillId="0" borderId="22" xfId="1" applyFont="1" applyBorder="1" applyAlignment="1" applyProtection="1">
      <alignment horizontal="right" vertical="center"/>
      <protection locked="0"/>
    </xf>
    <xf numFmtId="0" fontId="9" fillId="0" borderId="77" xfId="1" applyFont="1" applyBorder="1" applyAlignment="1">
      <alignment horizontal="right" vertical="center"/>
    </xf>
    <xf numFmtId="0" fontId="9" fillId="0" borderId="22" xfId="1" applyFont="1" applyBorder="1" applyAlignment="1">
      <alignment horizontal="right" vertical="center"/>
    </xf>
    <xf numFmtId="0" fontId="9" fillId="0" borderId="78" xfId="1" applyFont="1" applyBorder="1" applyAlignment="1">
      <alignment horizontal="right" vertical="center"/>
    </xf>
    <xf numFmtId="0" fontId="15" fillId="2" borderId="79" xfId="1" applyFont="1" applyFill="1" applyBorder="1" applyAlignment="1">
      <alignment horizontal="center" vertical="center"/>
    </xf>
    <xf numFmtId="0" fontId="15" fillId="2" borderId="80" xfId="1" applyFont="1" applyFill="1" applyBorder="1" applyAlignment="1">
      <alignment horizontal="center" vertical="center"/>
    </xf>
    <xf numFmtId="0" fontId="15" fillId="2" borderId="81" xfId="1" applyFont="1" applyFill="1" applyBorder="1" applyAlignment="1">
      <alignment horizontal="center" vertical="center"/>
    </xf>
    <xf numFmtId="0" fontId="9" fillId="0" borderId="82" xfId="1" applyFont="1" applyBorder="1" applyAlignment="1">
      <alignment horizontal="right" vertical="center"/>
    </xf>
    <xf numFmtId="0" fontId="9" fillId="0" borderId="84" xfId="1" applyFont="1" applyBorder="1" applyAlignment="1">
      <alignment horizontal="right" vertical="center"/>
    </xf>
    <xf numFmtId="0" fontId="9" fillId="0" borderId="67" xfId="1" applyFont="1" applyBorder="1" applyAlignment="1" applyProtection="1">
      <alignment horizontal="right" vertical="center"/>
      <protection locked="0"/>
    </xf>
    <xf numFmtId="0" fontId="9" fillId="0" borderId="68" xfId="1" applyFont="1" applyBorder="1" applyAlignment="1">
      <alignment horizontal="right" vertical="center"/>
    </xf>
    <xf numFmtId="0" fontId="9" fillId="0" borderId="67" xfId="1" applyFont="1" applyBorder="1" applyAlignment="1">
      <alignment horizontal="right" vertical="center"/>
    </xf>
    <xf numFmtId="0" fontId="9" fillId="0" borderId="69" xfId="1" applyFont="1" applyBorder="1" applyAlignment="1">
      <alignment horizontal="right" vertical="center"/>
    </xf>
    <xf numFmtId="0" fontId="9" fillId="0" borderId="70" xfId="1" applyFont="1" applyBorder="1" applyAlignment="1">
      <alignment horizontal="right" vertical="center"/>
    </xf>
    <xf numFmtId="0" fontId="9" fillId="0" borderId="71" xfId="1" applyFont="1" applyBorder="1" applyAlignment="1">
      <alignment horizontal="right" vertical="center"/>
    </xf>
    <xf numFmtId="0" fontId="9" fillId="0" borderId="61" xfId="1" applyFont="1" applyBorder="1" applyAlignment="1" applyProtection="1">
      <alignment horizontal="left" vertical="center"/>
      <protection locked="0"/>
    </xf>
    <xf numFmtId="0" fontId="9" fillId="0" borderId="62" xfId="1" applyFont="1" applyBorder="1" applyAlignment="1" applyProtection="1">
      <alignment horizontal="right" vertical="center"/>
      <protection locked="0"/>
    </xf>
    <xf numFmtId="0" fontId="9" fillId="0" borderId="63" xfId="1" applyFont="1" applyBorder="1" applyAlignment="1">
      <alignment horizontal="right" vertical="center"/>
    </xf>
    <xf numFmtId="0" fontId="9" fillId="0" borderId="62" xfId="1" applyFont="1" applyBorder="1" applyAlignment="1">
      <alignment horizontal="right" vertical="center"/>
    </xf>
    <xf numFmtId="0" fontId="9" fillId="0" borderId="64" xfId="1" applyFont="1" applyBorder="1" applyAlignment="1">
      <alignment horizontal="right" vertical="center"/>
    </xf>
    <xf numFmtId="0" fontId="8" fillId="2" borderId="44" xfId="1" applyFont="1" applyFill="1" applyBorder="1" applyAlignment="1">
      <alignment vertical="center" wrapText="1"/>
    </xf>
    <xf numFmtId="0" fontId="8" fillId="2" borderId="44" xfId="1" applyFont="1" applyFill="1" applyBorder="1" applyAlignment="1">
      <alignment vertical="center"/>
    </xf>
    <xf numFmtId="0" fontId="15" fillId="0" borderId="49" xfId="1" applyFont="1" applyBorder="1" applyAlignment="1" applyProtection="1">
      <alignment horizontal="center" vertical="center"/>
      <protection locked="0"/>
    </xf>
    <xf numFmtId="0" fontId="15" fillId="0" borderId="50" xfId="1" applyFont="1" applyBorder="1" applyAlignment="1" applyProtection="1">
      <alignment horizontal="center" vertical="center"/>
      <protection locked="0"/>
    </xf>
    <xf numFmtId="0" fontId="15" fillId="0" borderId="51" xfId="1" applyFont="1" applyBorder="1" applyAlignment="1" applyProtection="1">
      <alignment horizontal="center" vertical="center"/>
      <protection locked="0"/>
    </xf>
    <xf numFmtId="0" fontId="9" fillId="0" borderId="52" xfId="1" applyFont="1" applyBorder="1" applyAlignment="1" applyProtection="1">
      <alignment vertical="center"/>
      <protection locked="0"/>
    </xf>
    <xf numFmtId="0" fontId="9" fillId="0" borderId="50" xfId="1" applyFont="1" applyBorder="1" applyAlignment="1" applyProtection="1">
      <alignment vertical="center"/>
      <protection locked="0"/>
    </xf>
    <xf numFmtId="0" fontId="9" fillId="0" borderId="53" xfId="1" applyFont="1" applyBorder="1" applyAlignment="1" applyProtection="1">
      <alignment vertical="center"/>
      <protection locked="0"/>
    </xf>
    <xf numFmtId="0" fontId="15" fillId="3" borderId="49" xfId="1" applyFont="1" applyFill="1" applyBorder="1" applyAlignment="1">
      <alignment wrapText="1"/>
    </xf>
    <xf numFmtId="0" fontId="15" fillId="3" borderId="50" xfId="1" applyFont="1" applyFill="1" applyBorder="1" applyAlignment="1">
      <alignment wrapText="1"/>
    </xf>
    <xf numFmtId="0" fontId="15" fillId="3" borderId="53" xfId="1" applyFont="1" applyFill="1" applyBorder="1" applyAlignment="1">
      <alignment wrapText="1"/>
    </xf>
    <xf numFmtId="0" fontId="14" fillId="0" borderId="13" xfId="1" applyFont="1" applyBorder="1" applyAlignment="1">
      <alignment wrapText="1"/>
    </xf>
    <xf numFmtId="0" fontId="14" fillId="0" borderId="14" xfId="1" applyFont="1" applyBorder="1"/>
    <xf numFmtId="0" fontId="14" fillId="0" borderId="54" xfId="1" applyFont="1" applyBorder="1"/>
    <xf numFmtId="0" fontId="14" fillId="0" borderId="7" xfId="1" applyFont="1" applyBorder="1"/>
    <xf numFmtId="0" fontId="14" fillId="0" borderId="0" xfId="1" applyFont="1"/>
    <xf numFmtId="0" fontId="14" fillId="0" borderId="8" xfId="1" applyFont="1" applyBorder="1"/>
    <xf numFmtId="0" fontId="7" fillId="0" borderId="57" xfId="1" applyFont="1" applyBorder="1" applyAlignment="1">
      <alignment horizontal="center" vertical="center" wrapText="1"/>
    </xf>
    <xf numFmtId="0" fontId="7" fillId="0" borderId="58" xfId="1" applyFont="1" applyBorder="1" applyAlignment="1">
      <alignment horizontal="center" vertical="center"/>
    </xf>
    <xf numFmtId="0" fontId="7" fillId="0" borderId="59" xfId="1" applyFont="1" applyBorder="1" applyAlignment="1">
      <alignment horizontal="center" vertical="center"/>
    </xf>
  </cellXfs>
  <cellStyles count="9">
    <cellStyle name="パーセント" xfId="5" builtinId="5"/>
    <cellStyle name="パーセント 2" xfId="3" xr:uid="{00000000-0005-0000-0000-000000000000}"/>
    <cellStyle name="ハイパーリンク" xfId="8" builtinId="8"/>
    <cellStyle name="桁区切り" xfId="7" builtinId="6"/>
    <cellStyle name="桁区切り 2" xfId="4" xr:uid="{00000000-0005-0000-0000-000001000000}"/>
    <cellStyle name="標準" xfId="0" builtinId="0"/>
    <cellStyle name="標準 2" xfId="6" xr:uid="{690B1C9C-70B1-4F02-A0C5-9A8CBBDF6AFE}"/>
    <cellStyle name="標準 3" xfId="1" xr:uid="{00000000-0005-0000-0000-000003000000}"/>
    <cellStyle name="標準_経費" xfId="2" xr:uid="{00000000-0005-0000-0000-000004000000}"/>
  </cellStyles>
  <dxfs count="54">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fgColor theme="9" tint="0.79995117038483843"/>
          <bgColor theme="9" tint="0.79998168889431442"/>
        </patternFill>
      </fill>
    </dxf>
    <dxf>
      <font>
        <color rgb="FFFF0000"/>
      </font>
      <fill>
        <patternFill>
          <fgColor theme="9" tint="0.79998168889431442"/>
          <bgColor theme="9" tint="0.79998168889431442"/>
        </patternFill>
      </fill>
    </dxf>
    <dxf>
      <font>
        <color rgb="FFFF0000"/>
      </font>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184A0-8C86-426E-A627-803D3B3BAF28}">
  <sheetPr>
    <tabColor theme="9" tint="0.79998168889431442"/>
  </sheetPr>
  <dimension ref="B1:M108"/>
  <sheetViews>
    <sheetView tabSelected="1" view="pageBreakPreview" zoomScaleNormal="100" zoomScaleSheetLayoutView="100" workbookViewId="0">
      <selection activeCell="B19" sqref="B18:B19"/>
    </sheetView>
  </sheetViews>
  <sheetFormatPr defaultColWidth="9" defaultRowHeight="15.75" outlineLevelCol="1"/>
  <cols>
    <col min="1" max="1" width="2.625" style="156" customWidth="1"/>
    <col min="2" max="2" width="34.25" style="156" customWidth="1"/>
    <col min="3" max="7" width="10.625" style="156" customWidth="1"/>
    <col min="8" max="8" width="6.75" style="156" bestFit="1" customWidth="1"/>
    <col min="9" max="12" width="9" style="156" hidden="1" customWidth="1" outlineLevel="1"/>
    <col min="13" max="13" width="9" style="156" collapsed="1"/>
    <col min="14" max="16384" width="9" style="156"/>
  </cols>
  <sheetData>
    <row r="1" spans="2:7" ht="16.5" thickBot="1">
      <c r="B1" s="186" t="s">
        <v>232</v>
      </c>
      <c r="G1" s="379" t="s">
        <v>273</v>
      </c>
    </row>
    <row r="2" spans="2:7">
      <c r="B2" s="155"/>
    </row>
    <row r="3" spans="2:7" s="157" customFormat="1" ht="18.75" customHeight="1">
      <c r="B3" s="187" t="s">
        <v>186</v>
      </c>
    </row>
    <row r="4" spans="2:7" s="157" customFormat="1" ht="18.75" customHeight="1" thickBot="1">
      <c r="B4" s="383" t="str">
        <f>$G$1</f>
        <v>合計</v>
      </c>
      <c r="E4" s="169" t="s">
        <v>97</v>
      </c>
    </row>
    <row r="5" spans="2:7" s="158" customFormat="1" ht="22.5">
      <c r="B5" s="190" t="s">
        <v>162</v>
      </c>
      <c r="C5" s="202" t="s">
        <v>114</v>
      </c>
      <c r="D5" s="202" t="s">
        <v>113</v>
      </c>
      <c r="E5" s="203" t="s">
        <v>110</v>
      </c>
      <c r="G5" s="169"/>
    </row>
    <row r="6" spans="2:7" s="157" customFormat="1" ht="22.5" customHeight="1" thickBot="1">
      <c r="B6" s="200" t="s">
        <v>163</v>
      </c>
      <c r="C6" s="205">
        <f>'審査項目⑨ 成果目標の設定 1)～6)、8) 【代表校】'!C6+'審査項目⑨ 成果目標の設定 1)～6)、8) 【連携校１】'!C6+'審査項目⑨ 成果目標の設定 1)～6)、8) 【連携校２】'!C6+'審査項目⑨ 成果目標の設定 1)～6)、8) 【連携校３】'!C6+'審査項目⑨ 成果目標の設定 1)～6)、8) 【連携校４】'!C6</f>
        <v>0</v>
      </c>
      <c r="D6" s="205">
        <f>'審査項目⑨ 成果目標の設定 1)～6)、8) 【代表校】'!D6+'審査項目⑨ 成果目標の設定 1)～6)、8) 【連携校１】'!D6+'審査項目⑨ 成果目標の設定 1)～6)、8) 【連携校２】'!D6+'審査項目⑨ 成果目標の設定 1)～6)、8) 【連携校３】'!D6+'審査項目⑨ 成果目標の設定 1)～6)、8) 【連携校４】'!D6</f>
        <v>0</v>
      </c>
      <c r="E6" s="206">
        <f>'審査項目⑨ 成果目標の設定 1)～6)、8) 【代表校】'!E6+'審査項目⑨ 成果目標の設定 1)～6)、8) 【連携校１】'!E6+'審査項目⑨ 成果目標の設定 1)～6)、8) 【連携校２】'!E6+'審査項目⑨ 成果目標の設定 1)～6)、8) 【連携校３】'!E6+'審査項目⑨ 成果目標の設定 1)～6)、8) 【連携校４】'!E6</f>
        <v>0</v>
      </c>
    </row>
    <row r="7" spans="2:7" s="157" customFormat="1" ht="22.5" customHeight="1" thickTop="1">
      <c r="B7" s="191" t="s">
        <v>165</v>
      </c>
      <c r="C7" s="188">
        <f>'審査項目⑨ 成果目標の設定 1)～6)、8) 【代表校】'!C7+'審査項目⑨ 成果目標の設定 1)～6)、8) 【連携校１】'!C7+'審査項目⑨ 成果目標の設定 1)～6)、8) 【連携校２】'!C7+'審査項目⑨ 成果目標の設定 1)～6)、8) 【連携校３】'!C7+'審査項目⑨ 成果目標の設定 1)～6)、8) 【連携校４】'!C7</f>
        <v>0</v>
      </c>
      <c r="D7" s="188">
        <f>'審査項目⑨ 成果目標の設定 1)～6)、8) 【代表校】'!D7+'審査項目⑨ 成果目標の設定 1)～6)、8) 【連携校１】'!D7+'審査項目⑨ 成果目標の設定 1)～6)、8) 【連携校２】'!D7+'審査項目⑨ 成果目標の設定 1)～6)、8) 【連携校３】'!D7+'審査項目⑨ 成果目標の設定 1)～6)、8) 【連携校４】'!D7</f>
        <v>0</v>
      </c>
      <c r="E7" s="192">
        <f>'審査項目⑨ 成果目標の設定 1)～6)、8) 【代表校】'!E7+'審査項目⑨ 成果目標の設定 1)～6)、8) 【連携校１】'!E7+'審査項目⑨ 成果目標の設定 1)～6)、8) 【連携校２】'!E7+'審査項目⑨ 成果目標の設定 1)～6)、8) 【連携校３】'!E7+'審査項目⑨ 成果目標の設定 1)～6)、8) 【連携校４】'!E7</f>
        <v>0</v>
      </c>
    </row>
    <row r="8" spans="2:7" s="157" customFormat="1" ht="22.5" customHeight="1">
      <c r="B8" s="261" t="s">
        <v>275</v>
      </c>
      <c r="C8" s="274"/>
      <c r="D8" s="274"/>
      <c r="E8" s="384"/>
    </row>
    <row r="9" spans="2:7" s="157" customFormat="1" ht="22.5" customHeight="1">
      <c r="B9" s="237" t="s">
        <v>276</v>
      </c>
      <c r="C9" s="265">
        <f>'審査項目⑨ 成果目標の設定 1)～6)、8) 【代表校】'!C9+'審査項目⑨ 成果目標の設定 1)～6)、8) 【連携校１】'!C9+'審査項目⑨ 成果目標の設定 1)～6)、8) 【連携校２】'!C9+'審査項目⑨ 成果目標の設定 1)～6)、8) 【連携校３】'!C9+'審査項目⑨ 成果目標の設定 1)～6)、8) 【連携校４】'!C9</f>
        <v>0</v>
      </c>
      <c r="D9" s="265">
        <f>'審査項目⑨ 成果目標の設定 1)～6)、8) 【代表校】'!D9+'審査項目⑨ 成果目標の設定 1)～6)、8) 【連携校１】'!D9+'審査項目⑨ 成果目標の設定 1)～6)、8) 【連携校２】'!D9+'審査項目⑨ 成果目標の設定 1)～6)、8) 【連携校３】'!D9+'審査項目⑨ 成果目標の設定 1)～6)、8) 【連携校４】'!D9</f>
        <v>0</v>
      </c>
      <c r="E9" s="385">
        <f>'審査項目⑨ 成果目標の設定 1)～6)、8) 【代表校】'!E9+'審査項目⑨ 成果目標の設定 1)～6)、8) 【連携校１】'!E9+'審査項目⑨ 成果目標の設定 1)～6)、8) 【連携校２】'!E9+'審査項目⑨ 成果目標の設定 1)～6)、8) 【連携校３】'!E9+'審査項目⑨ 成果目標の設定 1)～6)、8) 【連携校４】'!E9</f>
        <v>0</v>
      </c>
    </row>
    <row r="10" spans="2:7" s="157" customFormat="1" ht="22.5" customHeight="1">
      <c r="B10" s="237" t="s">
        <v>277</v>
      </c>
      <c r="C10" s="265">
        <f>'審査項目⑨ 成果目標の設定 1)～6)、8) 【代表校】'!C10+'審査項目⑨ 成果目標の設定 1)～6)、8) 【連携校１】'!C10+'審査項目⑨ 成果目標の設定 1)～6)、8) 【連携校２】'!C10+'審査項目⑨ 成果目標の設定 1)～6)、8) 【連携校３】'!C10+'審査項目⑨ 成果目標の設定 1)～6)、8) 【連携校４】'!C10</f>
        <v>0</v>
      </c>
      <c r="D10" s="265">
        <f>'審査項目⑨ 成果目標の設定 1)～6)、8) 【代表校】'!D10+'審査項目⑨ 成果目標の設定 1)～6)、8) 【連携校１】'!D10+'審査項目⑨ 成果目標の設定 1)～6)、8) 【連携校２】'!D10+'審査項目⑨ 成果目標の設定 1)～6)、8) 【連携校３】'!D10+'審査項目⑨ 成果目標の設定 1)～6)、8) 【連携校４】'!D10</f>
        <v>0</v>
      </c>
      <c r="E10" s="385">
        <f>'審査項目⑨ 成果目標の設定 1)～6)、8) 【代表校】'!E10+'審査項目⑨ 成果目標の設定 1)～6)、8) 【連携校１】'!E10+'審査項目⑨ 成果目標の設定 1)～6)、8) 【連携校２】'!E10+'審査項目⑨ 成果目標の設定 1)～6)、8) 【連携校３】'!E10+'審査項目⑨ 成果目標の設定 1)～6)、8) 【連携校４】'!E10</f>
        <v>0</v>
      </c>
    </row>
    <row r="11" spans="2:7" s="157" customFormat="1" ht="22.5" customHeight="1" thickBot="1">
      <c r="B11" s="270" t="s">
        <v>278</v>
      </c>
      <c r="C11" s="265">
        <f>'審査項目⑨ 成果目標の設定 1)～6)、8) 【代表校】'!C11+'審査項目⑨ 成果目標の設定 1)～6)、8) 【連携校１】'!C11+'審査項目⑨ 成果目標の設定 1)～6)、8) 【連携校２】'!C11+'審査項目⑨ 成果目標の設定 1)～6)、8) 【連携校３】'!C11+'審査項目⑨ 成果目標の設定 1)～6)、8) 【連携校４】'!C11</f>
        <v>0</v>
      </c>
      <c r="D11" s="265">
        <f>'審査項目⑨ 成果目標の設定 1)～6)、8) 【代表校】'!D11+'審査項目⑨ 成果目標の設定 1)～6)、8) 【連携校１】'!D11+'審査項目⑨ 成果目標の設定 1)～6)、8) 【連携校２】'!D11+'審査項目⑨ 成果目標の設定 1)～6)、8) 【連携校３】'!D11+'審査項目⑨ 成果目標の設定 1)～6)、8) 【連携校４】'!D11</f>
        <v>0</v>
      </c>
      <c r="E11" s="385">
        <f>'審査項目⑨ 成果目標の設定 1)～6)、8) 【代表校】'!E11+'審査項目⑨ 成果目標の設定 1)～6)、8) 【連携校１】'!E11+'審査項目⑨ 成果目標の設定 1)～6)、8) 【連携校２】'!E11+'審査項目⑨ 成果目標の設定 1)～6)、8) 【連携校３】'!E11+'審査項目⑨ 成果目標の設定 1)～6)、8) 【連携校４】'!E11</f>
        <v>0</v>
      </c>
    </row>
    <row r="12" spans="2:7" s="158" customFormat="1" ht="22.5" customHeight="1" thickTop="1">
      <c r="B12" s="193" t="s">
        <v>164</v>
      </c>
      <c r="C12" s="170" t="s">
        <v>114</v>
      </c>
      <c r="D12" s="170" t="s">
        <v>113</v>
      </c>
      <c r="E12" s="204" t="s">
        <v>110</v>
      </c>
    </row>
    <row r="13" spans="2:7" s="157" customFormat="1" ht="22.5" customHeight="1" thickBot="1">
      <c r="B13" s="201" t="s">
        <v>166</v>
      </c>
      <c r="C13" s="189">
        <f>SUM(C14:C15)</f>
        <v>0</v>
      </c>
      <c r="D13" s="189">
        <f t="shared" ref="D13:E13" si="0">SUM(D14:D15)</f>
        <v>0</v>
      </c>
      <c r="E13" s="197">
        <f t="shared" si="0"/>
        <v>0</v>
      </c>
    </row>
    <row r="14" spans="2:7" s="157" customFormat="1" ht="22.5" customHeight="1" thickTop="1">
      <c r="B14" s="194" t="s">
        <v>167</v>
      </c>
      <c r="C14" s="180">
        <f>'審査項目⑨ 成果目標の設定 1)～6)、8) 【代表校】'!C14+'審査項目⑨ 成果目標の設定 1)～6)、8) 【連携校１】'!C14+'審査項目⑨ 成果目標の設定 1)～6)、8) 【連携校２】'!C14+'審査項目⑨ 成果目標の設定 1)～6)、8) 【連携校３】'!C14+'審査項目⑨ 成果目標の設定 1)～6)、8) 【連携校４】'!C14</f>
        <v>0</v>
      </c>
      <c r="D14" s="180">
        <f>'審査項目⑨ 成果目標の設定 1)～6)、8) 【代表校】'!D14+'審査項目⑨ 成果目標の設定 1)～6)、8) 【連携校１】'!D14+'審査項目⑨ 成果目標の設定 1)～6)、8) 【連携校２】'!D14+'審査項目⑨ 成果目標の設定 1)～6)、8) 【連携校３】'!D14+'審査項目⑨ 成果目標の設定 1)～6)、8) 【連携校４】'!D14</f>
        <v>0</v>
      </c>
      <c r="E14" s="181">
        <f>'審査項目⑨ 成果目標の設定 1)～6)、8) 【代表校】'!E14+'審査項目⑨ 成果目標の設定 1)～6)、8) 【連携校１】'!E14+'審査項目⑨ 成果目標の設定 1)～6)、8) 【連携校２】'!E14+'審査項目⑨ 成果目標の設定 1)～6)、8) 【連携校３】'!E14+'審査項目⑨ 成果目標の設定 1)～6)、8) 【連携校４】'!E14</f>
        <v>0</v>
      </c>
    </row>
    <row r="15" spans="2:7" s="157" customFormat="1" ht="22.5" customHeight="1">
      <c r="B15" s="195" t="s">
        <v>168</v>
      </c>
      <c r="C15" s="159">
        <f>'審査項目⑨ 成果目標の設定 1)～6)、8) 【代表校】'!C15+'審査項目⑨ 成果目標の設定 1)～6)、8) 【連携校１】'!C15+'審査項目⑨ 成果目標の設定 1)～6)、8) 【連携校２】'!C15+'審査項目⑨ 成果目標の設定 1)～6)、8) 【連携校３】'!C15+'審査項目⑨ 成果目標の設定 1)～6)、8) 【連携校４】'!C15</f>
        <v>0</v>
      </c>
      <c r="D15" s="159">
        <f>'審査項目⑨ 成果目標の設定 1)～6)、8) 【代表校】'!D15+'審査項目⑨ 成果目標の設定 1)～6)、8) 【連携校１】'!D15+'審査項目⑨ 成果目標の設定 1)～6)、8) 【連携校２】'!D15+'審査項目⑨ 成果目標の設定 1)～6)、8) 【連携校３】'!D15+'審査項目⑨ 成果目標の設定 1)～6)、8) 【連携校４】'!D15</f>
        <v>0</v>
      </c>
      <c r="E15" s="196">
        <f>'審査項目⑨ 成果目標の設定 1)～6)、8) 【代表校】'!E15+'審査項目⑨ 成果目標の設定 1)～6)、8) 【連携校１】'!E15+'審査項目⑨ 成果目標の設定 1)～6)、8) 【連携校２】'!E15+'審査項目⑨ 成果目標の設定 1)～6)、8) 【連携校３】'!E15+'審査項目⑨ 成果目標の設定 1)～6)、8) 【連携校４】'!E15</f>
        <v>0</v>
      </c>
    </row>
    <row r="16" spans="2:7" s="157" customFormat="1" ht="22.5" customHeight="1">
      <c r="B16" s="261" t="s">
        <v>279</v>
      </c>
      <c r="C16" s="274"/>
      <c r="D16" s="274"/>
      <c r="E16" s="384"/>
    </row>
    <row r="17" spans="2:7" s="157" customFormat="1" ht="22.5" customHeight="1">
      <c r="B17" s="237" t="s">
        <v>276</v>
      </c>
      <c r="C17" s="265">
        <f>'審査項目⑨ 成果目標の設定 1)～6)、8) 【代表校】'!C17+'審査項目⑨ 成果目標の設定 1)～6)、8) 【連携校１】'!C17+'審査項目⑨ 成果目標の設定 1)～6)、8) 【連携校２】'!C17+'審査項目⑨ 成果目標の設定 1)～6)、8) 【連携校３】'!C17+'審査項目⑨ 成果目標の設定 1)～6)、8) 【連携校４】'!C17</f>
        <v>0</v>
      </c>
      <c r="D17" s="265">
        <f>'審査項目⑨ 成果目標の設定 1)～6)、8) 【代表校】'!D17+'審査項目⑨ 成果目標の設定 1)～6)、8) 【連携校１】'!D17+'審査項目⑨ 成果目標の設定 1)～6)、8) 【連携校２】'!D17+'審査項目⑨ 成果目標の設定 1)～6)、8) 【連携校３】'!D17+'審査項目⑨ 成果目標の設定 1)～6)、8) 【連携校４】'!D17</f>
        <v>0</v>
      </c>
      <c r="E17" s="385">
        <f>'審査項目⑨ 成果目標の設定 1)～6)、8) 【代表校】'!E17+'審査項目⑨ 成果目標の設定 1)～6)、8) 【連携校１】'!E17+'審査項目⑨ 成果目標の設定 1)～6)、8) 【連携校２】'!E17+'審査項目⑨ 成果目標の設定 1)～6)、8) 【連携校３】'!E17+'審査項目⑨ 成果目標の設定 1)～6)、8) 【連携校４】'!E17</f>
        <v>0</v>
      </c>
    </row>
    <row r="18" spans="2:7" s="157" customFormat="1" ht="22.5" customHeight="1">
      <c r="B18" s="237" t="s">
        <v>277</v>
      </c>
      <c r="C18" s="265">
        <f>'審査項目⑨ 成果目標の設定 1)～6)、8) 【代表校】'!C18+'審査項目⑨ 成果目標の設定 1)～6)、8) 【連携校１】'!C18+'審査項目⑨ 成果目標の設定 1)～6)、8) 【連携校２】'!C18+'審査項目⑨ 成果目標の設定 1)～6)、8) 【連携校３】'!C18+'審査項目⑨ 成果目標の設定 1)～6)、8) 【連携校４】'!C18</f>
        <v>0</v>
      </c>
      <c r="D18" s="265">
        <f>'審査項目⑨ 成果目標の設定 1)～6)、8) 【代表校】'!D18+'審査項目⑨ 成果目標の設定 1)～6)、8) 【連携校１】'!D18+'審査項目⑨ 成果目標の設定 1)～6)、8) 【連携校２】'!D18+'審査項目⑨ 成果目標の設定 1)～6)、8) 【連携校３】'!D18+'審査項目⑨ 成果目標の設定 1)～6)、8) 【連携校４】'!D18</f>
        <v>0</v>
      </c>
      <c r="E18" s="385">
        <f>'審査項目⑨ 成果目標の設定 1)～6)、8) 【代表校】'!E18+'審査項目⑨ 成果目標の設定 1)～6)、8) 【連携校１】'!E18+'審査項目⑨ 成果目標の設定 1)～6)、8) 【連携校２】'!E18+'審査項目⑨ 成果目標の設定 1)～6)、8) 【連携校３】'!E18+'審査項目⑨ 成果目標の設定 1)～6)、8) 【連携校４】'!E18</f>
        <v>0</v>
      </c>
    </row>
    <row r="19" spans="2:7" s="157" customFormat="1" ht="22.5" customHeight="1" thickBot="1">
      <c r="B19" s="270" t="s">
        <v>278</v>
      </c>
      <c r="C19" s="265">
        <f>'審査項目⑨ 成果目標の設定 1)～6)、8) 【代表校】'!C19+'審査項目⑨ 成果目標の設定 1)～6)、8) 【連携校１】'!C19+'審査項目⑨ 成果目標の設定 1)～6)、8) 【連携校２】'!C19+'審査項目⑨ 成果目標の設定 1)～6)、8) 【連携校３】'!C19+'審査項目⑨ 成果目標の設定 1)～6)、8) 【連携校４】'!C19</f>
        <v>0</v>
      </c>
      <c r="D19" s="265">
        <f>'審査項目⑨ 成果目標の設定 1)～6)、8) 【代表校】'!D19+'審査項目⑨ 成果目標の設定 1)～6)、8) 【連携校１】'!D19+'審査項目⑨ 成果目標の設定 1)～6)、8) 【連携校２】'!D19+'審査項目⑨ 成果目標の設定 1)～6)、8) 【連携校３】'!D19+'審査項目⑨ 成果目標の設定 1)～6)、8) 【連携校４】'!D19</f>
        <v>0</v>
      </c>
      <c r="E19" s="385">
        <f>'審査項目⑨ 成果目標の設定 1)～6)、8) 【代表校】'!E19+'審査項目⑨ 成果目標の設定 1)～6)、8) 【連携校１】'!E19+'審査項目⑨ 成果目標の設定 1)～6)、8) 【連携校２】'!E19+'審査項目⑨ 成果目標の設定 1)～6)、8) 【連携校３】'!E19+'審査項目⑨ 成果目標の設定 1)～6)、8) 【連携校４】'!E19</f>
        <v>0</v>
      </c>
    </row>
    <row r="20" spans="2:7" s="158" customFormat="1" ht="22.5" customHeight="1" thickTop="1">
      <c r="B20" s="193" t="s">
        <v>115</v>
      </c>
      <c r="C20" s="170" t="s">
        <v>114</v>
      </c>
      <c r="D20" s="170" t="s">
        <v>113</v>
      </c>
      <c r="E20" s="204" t="s">
        <v>110</v>
      </c>
    </row>
    <row r="21" spans="2:7" s="157" customFormat="1" ht="22.5" customHeight="1" thickBot="1">
      <c r="B21" s="201" t="s">
        <v>171</v>
      </c>
      <c r="C21" s="189">
        <f>SUM(C22:C23)</f>
        <v>0</v>
      </c>
      <c r="D21" s="189">
        <f t="shared" ref="D21:E21" si="1">SUM(D22:D23)</f>
        <v>0</v>
      </c>
      <c r="E21" s="197">
        <f t="shared" si="1"/>
        <v>0</v>
      </c>
    </row>
    <row r="22" spans="2:7" s="157" customFormat="1" ht="22.5" customHeight="1" thickTop="1">
      <c r="B22" s="198" t="s">
        <v>169</v>
      </c>
      <c r="C22" s="180">
        <f>'審査項目⑨ 成果目標の設定 1)～6)、8) 【代表校】'!C22+'審査項目⑨ 成果目標の設定 1)～6)、8) 【連携校１】'!C22+'審査項目⑨ 成果目標の設定 1)～6)、8) 【連携校２】'!C22+'審査項目⑨ 成果目標の設定 1)～6)、8) 【連携校３】'!C22+'審査項目⑨ 成果目標の設定 1)～6)、8) 【連携校４】'!C22</f>
        <v>0</v>
      </c>
      <c r="D22" s="180">
        <f>'審査項目⑨ 成果目標の設定 1)～6)、8) 【代表校】'!D22+'審査項目⑨ 成果目標の設定 1)～6)、8) 【連携校１】'!D22+'審査項目⑨ 成果目標の設定 1)～6)、8) 【連携校２】'!D22+'審査項目⑨ 成果目標の設定 1)～6)、8) 【連携校３】'!D22+'審査項目⑨ 成果目標の設定 1)～6)、8) 【連携校４】'!D22</f>
        <v>0</v>
      </c>
      <c r="E22" s="181">
        <f>'審査項目⑨ 成果目標の設定 1)～6)、8) 【代表校】'!E22+'審査項目⑨ 成果目標の設定 1)～6)、8) 【連携校１】'!E22+'審査項目⑨ 成果目標の設定 1)～6)、8) 【連携校２】'!E22+'審査項目⑨ 成果目標の設定 1)～6)、8) 【連携校３】'!E22+'審査項目⑨ 成果目標の設定 1)～6)、8) 【連携校４】'!E22</f>
        <v>0</v>
      </c>
    </row>
    <row r="23" spans="2:7" s="157" customFormat="1" ht="22.5" customHeight="1" thickBot="1">
      <c r="B23" s="199" t="s">
        <v>170</v>
      </c>
      <c r="C23" s="180">
        <f>'審査項目⑨ 成果目標の設定 1)～6)、8) 【代表校】'!C23+'審査項目⑨ 成果目標の設定 1)～6)、8) 【連携校１】'!C23+'審査項目⑨ 成果目標の設定 1)～6)、8) 【連携校２】'!C23+'審査項目⑨ 成果目標の設定 1)～6)、8) 【連携校３】'!C23+'審査項目⑨ 成果目標の設定 1)～6)、8) 【連携校４】'!C23</f>
        <v>0</v>
      </c>
      <c r="D23" s="180">
        <f>'審査項目⑨ 成果目標の設定 1)～6)、8) 【代表校】'!D23+'審査項目⑨ 成果目標の設定 1)～6)、8) 【連携校１】'!D23+'審査項目⑨ 成果目標の設定 1)～6)、8) 【連携校２】'!D23+'審査項目⑨ 成果目標の設定 1)～6)、8) 【連携校３】'!D23+'審査項目⑨ 成果目標の設定 1)～6)、8) 【連携校４】'!D23</f>
        <v>0</v>
      </c>
      <c r="E23" s="181">
        <f>'審査項目⑨ 成果目標の設定 1)～6)、8) 【代表校】'!E23+'審査項目⑨ 成果目標の設定 1)～6)、8) 【連携校１】'!E23+'審査項目⑨ 成果目標の設定 1)～6)、8) 【連携校２】'!E23+'審査項目⑨ 成果目標の設定 1)～6)、8) 【連携校３】'!E23+'審査項目⑨ 成果目標の設定 1)～6)、8) 【連携校４】'!E23</f>
        <v>0</v>
      </c>
    </row>
    <row r="24" spans="2:7" s="157" customFormat="1" ht="31.5" customHeight="1">
      <c r="B24" s="388" t="s">
        <v>231</v>
      </c>
      <c r="C24" s="389"/>
      <c r="D24" s="389"/>
      <c r="E24" s="389"/>
      <c r="F24" s="294"/>
      <c r="G24" s="294"/>
    </row>
    <row r="25" spans="2:7" s="157" customFormat="1" ht="18.75" customHeight="1">
      <c r="B25" s="390" t="s">
        <v>222</v>
      </c>
      <c r="C25" s="391"/>
      <c r="D25" s="391"/>
      <c r="E25" s="391"/>
    </row>
    <row r="26" spans="2:7" s="157" customFormat="1" ht="18.75" customHeight="1"/>
    <row r="27" spans="2:7" s="157" customFormat="1" ht="18.75" customHeight="1">
      <c r="B27" s="187" t="s">
        <v>199</v>
      </c>
    </row>
    <row r="28" spans="2:7" s="157" customFormat="1" ht="18.75" customHeight="1" thickBot="1">
      <c r="B28" s="383" t="str">
        <f>$G$1</f>
        <v>合計</v>
      </c>
      <c r="E28" s="169" t="s">
        <v>125</v>
      </c>
    </row>
    <row r="29" spans="2:7" s="158" customFormat="1" ht="22.5">
      <c r="B29" s="190" t="s">
        <v>124</v>
      </c>
      <c r="C29" s="202" t="s">
        <v>114</v>
      </c>
      <c r="D29" s="202" t="s">
        <v>113</v>
      </c>
      <c r="E29" s="203" t="s">
        <v>110</v>
      </c>
    </row>
    <row r="30" spans="2:7" s="157" customFormat="1" ht="22.5" customHeight="1">
      <c r="B30" s="215" t="s">
        <v>172</v>
      </c>
      <c r="C30" s="161">
        <f>'審査項目⑨ 成果目標の設定 1)～6)、8) 【代表校】'!C30+'審査項目⑨ 成果目標の設定 1)～6)、8) 【連携校１】'!C30+'審査項目⑨ 成果目標の設定 1)～6)、8) 【連携校２】'!C30+'審査項目⑨ 成果目標の設定 1)～6)、8) 【連携校３】'!C30+'審査項目⑨ 成果目標の設定 1)～6)、8) 【連携校４】'!C30</f>
        <v>0</v>
      </c>
      <c r="D30" s="161">
        <f>'審査項目⑨ 成果目標の設定 1)～6)、8) 【代表校】'!D30+'審査項目⑨ 成果目標の設定 1)～6)、8) 【連携校１】'!D30+'審査項目⑨ 成果目標の設定 1)～6)、8) 【連携校２】'!D30+'審査項目⑨ 成果目標の設定 1)～6)、8) 【連携校３】'!D30+'審査項目⑨ 成果目標の設定 1)～6)、8) 【連携校４】'!D30</f>
        <v>0</v>
      </c>
      <c r="E30" s="216">
        <f>'審査項目⑨ 成果目標の設定 1)～6)、8) 【代表校】'!E30+'審査項目⑨ 成果目標の設定 1)～6)、8) 【連携校１】'!E30+'審査項目⑨ 成果目標の設定 1)～6)、8) 【連携校２】'!E30+'審査項目⑨ 成果目標の設定 1)～6)、8) 【連携校３】'!E30+'審査項目⑨ 成果目標の設定 1)～6)、8) 【連携校４】'!E30</f>
        <v>0</v>
      </c>
    </row>
    <row r="31" spans="2:7" s="157" customFormat="1" ht="22.5" customHeight="1" thickBot="1">
      <c r="B31" s="200" t="s">
        <v>173</v>
      </c>
      <c r="C31" s="242">
        <f>'審査項目⑨ 成果目標の設定 1)～6)、8) 【代表校】'!C31+'審査項目⑨ 成果目標の設定 1)～6)、8) 【連携校１】'!C31+'審査項目⑨ 成果目標の設定 1)～6)、8) 【連携校２】'!C31+'審査項目⑨ 成果目標の設定 1)～6)、8) 【連携校３】'!C31+'審査項目⑨ 成果目標の設定 1)～6)、8) 【連携校４】'!C31</f>
        <v>0</v>
      </c>
      <c r="D31" s="242">
        <f>'審査項目⑨ 成果目標の設定 1)～6)、8) 【代表校】'!D31+'審査項目⑨ 成果目標の設定 1)～6)、8) 【連携校１】'!D31+'審査項目⑨ 成果目標の設定 1)～6)、8) 【連携校２】'!D31+'審査項目⑨ 成果目標の設定 1)～6)、8) 【連携校３】'!D31+'審査項目⑨ 成果目標の設定 1)～6)、8) 【連携校４】'!D31</f>
        <v>0</v>
      </c>
      <c r="E31" s="243">
        <f>'審査項目⑨ 成果目標の設定 1)～6)、8) 【代表校】'!E31+'審査項目⑨ 成果目標の設定 1)～6)、8) 【連携校１】'!E31+'審査項目⑨ 成果目標の設定 1)～6)、8) 【連携校２】'!E31+'審査項目⑨ 成果目標の設定 1)～6)、8) 【連携校３】'!E31+'審査項目⑨ 成果目標の設定 1)～6)、8) 【連携校４】'!E31</f>
        <v>0</v>
      </c>
    </row>
    <row r="32" spans="2:7" s="157" customFormat="1" ht="22.5" customHeight="1" thickTop="1" thickBot="1">
      <c r="B32" s="266" t="s">
        <v>174</v>
      </c>
      <c r="C32" s="275" t="e">
        <f>C31/C30</f>
        <v>#DIV/0!</v>
      </c>
      <c r="D32" s="275" t="e">
        <f>D31/D30</f>
        <v>#DIV/0!</v>
      </c>
      <c r="E32" s="376" t="e">
        <f>E31/E30</f>
        <v>#DIV/0!</v>
      </c>
    </row>
    <row r="33" spans="2:7" s="157" customFormat="1" ht="22.5" customHeight="1">
      <c r="B33" s="392" t="s">
        <v>187</v>
      </c>
      <c r="C33" s="393"/>
      <c r="D33" s="393"/>
      <c r="E33" s="393"/>
    </row>
    <row r="34" spans="2:7" s="157" customFormat="1" ht="22.5" customHeight="1">
      <c r="B34" s="209"/>
      <c r="C34" s="185"/>
      <c r="D34" s="185"/>
      <c r="E34" s="185"/>
    </row>
    <row r="35" spans="2:7" s="157" customFormat="1" ht="22.5" customHeight="1" thickBot="1">
      <c r="E35" s="169" t="s">
        <v>128</v>
      </c>
    </row>
    <row r="36" spans="2:7" s="158" customFormat="1" ht="22.5" customHeight="1">
      <c r="B36" s="218" t="s">
        <v>177</v>
      </c>
      <c r="C36" s="202" t="s">
        <v>114</v>
      </c>
      <c r="D36" s="202" t="s">
        <v>113</v>
      </c>
      <c r="E36" s="203" t="s">
        <v>110</v>
      </c>
    </row>
    <row r="37" spans="2:7" s="157" customFormat="1" ht="22.5" customHeight="1">
      <c r="B37" s="199" t="s">
        <v>176</v>
      </c>
      <c r="C37" s="159">
        <f>'審査項目⑨ 成果目標の設定 1)～6)、8) 【代表校】'!C37+'審査項目⑨ 成果目標の設定 1)～6)、8) 【連携校１】'!C37+'審査項目⑨ 成果目標の設定 1)～6)、8) 【連携校２】'!C37+'審査項目⑨ 成果目標の設定 1)～6)、8) 【連携校３】'!C37+'審査項目⑨ 成果目標の設定 1)～6)、8) 【連携校４】'!C37</f>
        <v>0</v>
      </c>
      <c r="D37" s="159">
        <f>'審査項目⑨ 成果目標の設定 1)～6)、8) 【代表校】'!D37+'審査項目⑨ 成果目標の設定 1)～6)、8) 【連携校１】'!D37+'審査項目⑨ 成果目標の設定 1)～6)、8) 【連携校２】'!D37+'審査項目⑨ 成果目標の設定 1)～6)、8) 【連携校３】'!D37+'審査項目⑨ 成果目標の設定 1)～6)、8) 【連携校４】'!D37</f>
        <v>0</v>
      </c>
      <c r="E37" s="196">
        <f>'審査項目⑨ 成果目標の設定 1)～6)、8) 【代表校】'!E37+'審査項目⑨ 成果目標の設定 1)～6)、8) 【連携校１】'!E37+'審査項目⑨ 成果目標の設定 1)～6)、8) 【連携校２】'!E37+'審査項目⑨ 成果目標の設定 1)～6)、8) 【連携校３】'!E37+'審査項目⑨ 成果目標の設定 1)～6)、8) 【連携校４】'!E37</f>
        <v>0</v>
      </c>
    </row>
    <row r="38" spans="2:7" s="157" customFormat="1" ht="22.5" customHeight="1" thickBot="1">
      <c r="B38" s="219" t="s">
        <v>188</v>
      </c>
      <c r="C38" s="220">
        <f>'審査項目⑨ 成果目標の設定 1)～6)、8) 【代表校】'!C38+'審査項目⑨ 成果目標の設定 1)～6)、8) 【連携校１】'!C38+'審査項目⑨ 成果目標の設定 1)～6)、8) 【連携校２】'!C38+'審査項目⑨ 成果目標の設定 1)～6)、8) 【連携校３】'!C38+'審査項目⑨ 成果目標の設定 1)～6)、8) 【連携校４】'!C38</f>
        <v>0</v>
      </c>
      <c r="D38" s="220">
        <f>'審査項目⑨ 成果目標の設定 1)～6)、8) 【代表校】'!D38+'審査項目⑨ 成果目標の設定 1)～6)、8) 【連携校１】'!D38+'審査項目⑨ 成果目標の設定 1)～6)、8) 【連携校２】'!D38+'審査項目⑨ 成果目標の設定 1)～6)、8) 【連携校３】'!D38+'審査項目⑨ 成果目標の設定 1)～6)、8) 【連携校４】'!D38</f>
        <v>0</v>
      </c>
      <c r="E38" s="221">
        <f>'審査項目⑨ 成果目標の設定 1)～6)、8) 【代表校】'!E38+'審査項目⑨ 成果目標の設定 1)～6)、8) 【連携校１】'!E38+'審査項目⑨ 成果目標の設定 1)～6)、8) 【連携校２】'!E38+'審査項目⑨ 成果目標の設定 1)～6)、8) 【連携校３】'!E38+'審査項目⑨ 成果目標の設定 1)～6)、8) 【連携校４】'!E38</f>
        <v>0</v>
      </c>
    </row>
    <row r="39" spans="2:7" s="157" customFormat="1" ht="22.5" customHeight="1">
      <c r="B39" s="394" t="s">
        <v>223</v>
      </c>
      <c r="C39" s="389"/>
      <c r="D39" s="389"/>
      <c r="E39" s="389"/>
      <c r="F39" s="294"/>
      <c r="G39" s="294"/>
    </row>
    <row r="40" spans="2:7" s="157" customFormat="1" ht="22.5" customHeight="1">
      <c r="B40" s="211"/>
      <c r="C40" s="210"/>
      <c r="D40" s="210"/>
      <c r="E40" s="210"/>
    </row>
    <row r="41" spans="2:7" s="157" customFormat="1" ht="18.75" customHeight="1"/>
    <row r="42" spans="2:7">
      <c r="B42" s="187" t="s">
        <v>200</v>
      </c>
      <c r="C42" s="157"/>
      <c r="D42" s="157"/>
      <c r="E42" s="157"/>
    </row>
    <row r="43" spans="2:7">
      <c r="B43" s="212"/>
      <c r="C43" s="157"/>
      <c r="D43" s="157"/>
      <c r="E43" s="157"/>
    </row>
    <row r="44" spans="2:7" s="157" customFormat="1" ht="18.75" customHeight="1" thickBot="1">
      <c r="B44" s="383" t="str">
        <f>$G$1</f>
        <v>合計</v>
      </c>
      <c r="E44" s="169" t="s">
        <v>97</v>
      </c>
    </row>
    <row r="45" spans="2:7" s="158" customFormat="1" ht="22.5">
      <c r="B45" s="222"/>
      <c r="C45" s="202" t="s">
        <v>114</v>
      </c>
      <c r="D45" s="202" t="s">
        <v>116</v>
      </c>
      <c r="E45" s="203" t="s">
        <v>110</v>
      </c>
    </row>
    <row r="46" spans="2:7" s="157" customFormat="1" ht="22.5" customHeight="1">
      <c r="B46" s="191" t="s">
        <v>111</v>
      </c>
      <c r="C46" s="214">
        <f>'審査項目⑨ 成果目標の設定 1)～6)、8) 【代表校】'!C46+'審査項目⑨ 成果目標の設定 1)～6)、8) 【連携校１】'!C46+'審査項目⑨ 成果目標の設定 1)～6)、8) 【連携校２】'!C46+'審査項目⑨ 成果目標の設定 1)～6)、8) 【連携校３】'!C46+'審査項目⑨ 成果目標の設定 1)～6)、8) 【連携校４】'!C46</f>
        <v>0</v>
      </c>
      <c r="D46" s="214">
        <f>'審査項目⑨ 成果目標の設定 1)～6)、8) 【代表校】'!D46+'審査項目⑨ 成果目標の設定 1)～6)、8) 【連携校１】'!D46+'審査項目⑨ 成果目標の設定 1)～6)、8) 【連携校２】'!D46+'審査項目⑨ 成果目標の設定 1)～6)、8) 【連携校３】'!D46+'審査項目⑨ 成果目標の設定 1)～6)、8) 【連携校４】'!D46</f>
        <v>0</v>
      </c>
      <c r="E46" s="223">
        <f>'審査項目⑨ 成果目標の設定 1)～6)、8) 【代表校】'!E46+'審査項目⑨ 成果目標の設定 1)～6)、8) 【連携校１】'!E46+'審査項目⑨ 成果目標の設定 1)～6)、8) 【連携校２】'!E46+'審査項目⑨ 成果目標の設定 1)～6)、8) 【連携校３】'!E46+'審査項目⑨ 成果目標の設定 1)～6)、8) 【連携校４】'!E46</f>
        <v>0</v>
      </c>
    </row>
    <row r="47" spans="2:7" s="157" customFormat="1" ht="22.5" customHeight="1">
      <c r="B47" s="215" t="s">
        <v>112</v>
      </c>
      <c r="C47" s="214">
        <f>'審査項目⑨ 成果目標の設定 1)～6)、8) 【代表校】'!C47+'審査項目⑨ 成果目標の設定 1)～6)、8) 【連携校１】'!C47+'審査項目⑨ 成果目標の設定 1)～6)、8) 【連携校２】'!C47+'審査項目⑨ 成果目標の設定 1)～6)、8) 【連携校３】'!C47+'審査項目⑨ 成果目標の設定 1)～6)、8) 【連携校４】'!C47</f>
        <v>0</v>
      </c>
      <c r="D47" s="214">
        <f>'審査項目⑨ 成果目標の設定 1)～6)、8) 【代表校】'!D47+'審査項目⑨ 成果目標の設定 1)～6)、8) 【連携校１】'!D47+'審査項目⑨ 成果目標の設定 1)～6)、8) 【連携校２】'!D47+'審査項目⑨ 成果目標の設定 1)～6)、8) 【連携校３】'!D47+'審査項目⑨ 成果目標の設定 1)～6)、8) 【連携校４】'!D47</f>
        <v>0</v>
      </c>
      <c r="E47" s="223">
        <f>'審査項目⑨ 成果目標の設定 1)～6)、8) 【代表校】'!E47+'審査項目⑨ 成果目標の設定 1)～6)、8) 【連携校１】'!E47+'審査項目⑨ 成果目標の設定 1)～6)、8) 【連携校２】'!E47+'審査項目⑨ 成果目標の設定 1)～6)、8) 【連携校３】'!E47+'審査項目⑨ 成果目標の設定 1)～6)、8) 【連携校４】'!E47</f>
        <v>0</v>
      </c>
    </row>
    <row r="48" spans="2:7" s="157" customFormat="1" ht="22.5" customHeight="1" thickBot="1">
      <c r="B48" s="217" t="s">
        <v>175</v>
      </c>
      <c r="C48" s="371">
        <f>'審査項目⑨ 成果目標の設定 1)～6)、8) 【代表校】'!C48+'審査項目⑨ 成果目標の設定 1)～6)、8) 【連携校１】'!C48+'審査項目⑨ 成果目標の設定 1)～6)、8) 【連携校２】'!C48+'審査項目⑨ 成果目標の設定 1)～6)、8) 【連携校３】'!C48+'審査項目⑨ 成果目標の設定 1)～6)、8) 【連携校４】'!C48</f>
        <v>0</v>
      </c>
      <c r="D48" s="371">
        <f>'審査項目⑨ 成果目標の設定 1)～6)、8) 【代表校】'!D48+'審査項目⑨ 成果目標の設定 1)～6)、8) 【連携校１】'!D48+'審査項目⑨ 成果目標の設定 1)～6)、8) 【連携校２】'!D48+'審査項目⑨ 成果目標の設定 1)～6)、8) 【連携校３】'!D48+'審査項目⑨ 成果目標の設定 1)～6)、8) 【連携校４】'!D48</f>
        <v>0</v>
      </c>
      <c r="E48" s="372">
        <f>'審査項目⑨ 成果目標の設定 1)～6)、8) 【代表校】'!E48+'審査項目⑨ 成果目標の設定 1)～6)、8) 【連携校１】'!E48+'審査項目⑨ 成果目標の設定 1)～6)、8) 【連携校２】'!E48+'審査項目⑨ 成果目標の設定 1)～6)、8) 【連携校３】'!E48+'審査項目⑨ 成果目標の設定 1)～6)、8) 【連携校４】'!E48</f>
        <v>0</v>
      </c>
    </row>
    <row r="49" spans="2:11" s="157" customFormat="1" ht="22.5" customHeight="1">
      <c r="B49" s="208" t="s">
        <v>224</v>
      </c>
      <c r="C49" s="213"/>
      <c r="D49" s="213"/>
      <c r="E49" s="213"/>
    </row>
    <row r="51" spans="2:11">
      <c r="B51" s="187" t="s">
        <v>121</v>
      </c>
      <c r="C51" s="157"/>
      <c r="D51" s="157"/>
      <c r="E51" s="157"/>
    </row>
    <row r="52" spans="2:11">
      <c r="B52" s="157" t="s">
        <v>178</v>
      </c>
      <c r="C52" s="157"/>
      <c r="D52" s="157"/>
      <c r="E52" s="157"/>
    </row>
    <row r="53" spans="2:11">
      <c r="B53" s="228"/>
      <c r="C53" s="157"/>
      <c r="D53" s="157"/>
      <c r="E53" s="157"/>
    </row>
    <row r="54" spans="2:11" ht="22.7" customHeight="1" thickBot="1">
      <c r="B54" s="383" t="str">
        <f>$G$1</f>
        <v>合計</v>
      </c>
      <c r="C54" s="229"/>
      <c r="D54" s="229"/>
      <c r="E54" s="229"/>
      <c r="F54" s="169" t="s">
        <v>129</v>
      </c>
    </row>
    <row r="55" spans="2:11" ht="15.75" customHeight="1">
      <c r="B55" s="395"/>
      <c r="C55" s="397" t="s">
        <v>114</v>
      </c>
      <c r="D55" s="397" t="s">
        <v>117</v>
      </c>
      <c r="E55" s="399" t="s">
        <v>118</v>
      </c>
      <c r="F55" s="400"/>
    </row>
    <row r="56" spans="2:11" ht="15.75" customHeight="1">
      <c r="B56" s="396"/>
      <c r="C56" s="398"/>
      <c r="D56" s="398"/>
      <c r="E56" s="227" t="s">
        <v>119</v>
      </c>
      <c r="F56" s="204" t="s">
        <v>120</v>
      </c>
      <c r="I56" s="162" t="s">
        <v>269</v>
      </c>
      <c r="J56" s="162"/>
    </row>
    <row r="57" spans="2:11" ht="22.5" customHeight="1">
      <c r="B57" s="298" t="s">
        <v>202</v>
      </c>
      <c r="C57" s="283">
        <f>C22</f>
        <v>0</v>
      </c>
      <c r="D57" s="283">
        <f>D22</f>
        <v>0</v>
      </c>
      <c r="E57" s="283">
        <f>E22</f>
        <v>0</v>
      </c>
      <c r="F57" s="204"/>
      <c r="I57" s="362" t="s">
        <v>270</v>
      </c>
      <c r="J57" s="162" t="s">
        <v>271</v>
      </c>
      <c r="K57" s="162" t="s">
        <v>157</v>
      </c>
    </row>
    <row r="58" spans="2:11" ht="22.5" customHeight="1" thickBot="1">
      <c r="B58" s="282" t="s">
        <v>180</v>
      </c>
      <c r="C58" s="284">
        <f>'審査項目⑨ 成果目標の設定 1)～6)、8) 【代表校】'!C58+'審査項目⑨ 成果目標の設定 1)～6)、8) 【連携校１】'!C58+'審査項目⑨ 成果目標の設定 1)～6)、8) 【連携校２】'!C58+'審査項目⑨ 成果目標の設定 1)～6)、8) 【連携校３】'!C58+'審査項目⑨ 成果目標の設定 1)～6)、8) 【連携校４】'!C58</f>
        <v>0</v>
      </c>
      <c r="D58" s="284">
        <f>'審査項目⑨ 成果目標の設定 1)～6)、8) 【代表校】'!D58+'審査項目⑨ 成果目標の設定 1)～6)、8) 【連携校１】'!D58+'審査項目⑨ 成果目標の設定 1)～6)、8) 【連携校２】'!D58+'審査項目⑨ 成果目標の設定 1)～6)、8) 【連携校３】'!D58+'審査項目⑨ 成果目標の設定 1)～6)、8) 【連携校４】'!D58</f>
        <v>0</v>
      </c>
      <c r="E58" s="284">
        <f>'審査項目⑨ 成果目標の設定 1)～6)、8) 【代表校】'!E58+'審査項目⑨ 成果目標の設定 1)～6)、8) 【連携校１】'!E58+'審査項目⑨ 成果目標の設定 1)～6)、8) 【連携校２】'!E58+'審査項目⑨ 成果目標の設定 1)～6)、8) 【連携校３】'!E58+'審査項目⑨ 成果目標の設定 1)～6)、8) 【連携校４】'!E58</f>
        <v>0</v>
      </c>
      <c r="F58" s="299" t="e">
        <f>E58/C58</f>
        <v>#DIV/0!</v>
      </c>
      <c r="I58" s="363" t="e">
        <f>IF(F58&lt;2.2,"NG","OK")</f>
        <v>#DIV/0!</v>
      </c>
      <c r="J58" s="363" t="e">
        <f>IF(E64&lt;0.3,"NG","OK")</f>
        <v>#DIV/0!</v>
      </c>
      <c r="K58" s="364" t="e">
        <f>IF(OR(I58="OK",J58="OK")=TRUE,"OK","NG")</f>
        <v>#DIV/0!</v>
      </c>
    </row>
    <row r="59" spans="2:11" ht="22.5" customHeight="1" thickTop="1">
      <c r="B59" s="191" t="s">
        <v>201</v>
      </c>
      <c r="C59" s="264">
        <f>SUM(C61:C63)</f>
        <v>0</v>
      </c>
      <c r="D59" s="264">
        <f t="shared" ref="D59:E59" si="2">SUM(D61:D63)</f>
        <v>0</v>
      </c>
      <c r="E59" s="264">
        <f t="shared" si="2"/>
        <v>0</v>
      </c>
      <c r="F59" s="260"/>
    </row>
    <row r="60" spans="2:11" ht="22.5" customHeight="1">
      <c r="B60" s="261" t="s">
        <v>189</v>
      </c>
      <c r="C60" s="274"/>
      <c r="D60" s="274"/>
      <c r="E60" s="274"/>
      <c r="F60" s="262"/>
    </row>
    <row r="61" spans="2:11" ht="22.5" customHeight="1">
      <c r="B61" s="237" t="s">
        <v>190</v>
      </c>
      <c r="C61" s="265">
        <f>'審査項目⑨ 成果目標の設定 1)～6)、8) 【代表校】'!C61+'審査項目⑨ 成果目標の設定 1)～6)、8) 【連携校１】'!C61+'審査項目⑨ 成果目標の設定 1)～6)、8) 【連携校２】'!C61+'審査項目⑨ 成果目標の設定 1)～6)、8) 【連携校３】'!C61+'審査項目⑨ 成果目標の設定 1)～6)、8) 【連携校４】'!C61</f>
        <v>0</v>
      </c>
      <c r="D61" s="265">
        <f>'審査項目⑨ 成果目標の設定 1)～6)、8) 【代表校】'!D61+'審査項目⑨ 成果目標の設定 1)～6)、8) 【連携校１】'!D61+'審査項目⑨ 成果目標の設定 1)～6)、8) 【連携校２】'!D61+'審査項目⑨ 成果目標の設定 1)～6)、8) 【連携校３】'!D61+'審査項目⑨ 成果目標の設定 1)～6)、8) 【連携校４】'!D61</f>
        <v>0</v>
      </c>
      <c r="E61" s="265">
        <f>'審査項目⑨ 成果目標の設定 1)～6)、8) 【代表校】'!E61+'審査項目⑨ 成果目標の設定 1)～6)、8) 【連携校１】'!E61+'審査項目⑨ 成果目標の設定 1)～6)、8) 【連携校２】'!E61+'審査項目⑨ 成果目標の設定 1)～6)、8) 【連携校３】'!E61+'審査項目⑨ 成果目標の設定 1)～6)、8) 【連携校４】'!E61</f>
        <v>0</v>
      </c>
      <c r="F61" s="263"/>
    </row>
    <row r="62" spans="2:11" ht="22.5" customHeight="1">
      <c r="B62" s="237" t="s">
        <v>191</v>
      </c>
      <c r="C62" s="265">
        <f>'審査項目⑨ 成果目標の設定 1)～6)、8) 【代表校】'!C62+'審査項目⑨ 成果目標の設定 1)～6)、8) 【連携校１】'!C62+'審査項目⑨ 成果目標の設定 1)～6)、8) 【連携校２】'!C62+'審査項目⑨ 成果目標の設定 1)～6)、8) 【連携校３】'!C62+'審査項目⑨ 成果目標の設定 1)～6)、8) 【連携校４】'!C62</f>
        <v>0</v>
      </c>
      <c r="D62" s="265">
        <f>'審査項目⑨ 成果目標の設定 1)～6)、8) 【代表校】'!D62+'審査項目⑨ 成果目標の設定 1)～6)、8) 【連携校１】'!D62+'審査項目⑨ 成果目標の設定 1)～6)、8) 【連携校２】'!D62+'審査項目⑨ 成果目標の設定 1)～6)、8) 【連携校３】'!D62+'審査項目⑨ 成果目標の設定 1)～6)、8) 【連携校４】'!D62</f>
        <v>0</v>
      </c>
      <c r="E62" s="265">
        <f>'審査項目⑨ 成果目標の設定 1)～6)、8) 【代表校】'!E62+'審査項目⑨ 成果目標の設定 1)～6)、8) 【連携校１】'!E62+'審査項目⑨ 成果目標の設定 1)～6)、8) 【連携校２】'!E62+'審査項目⑨ 成果目標の設定 1)～6)、8) 【連携校３】'!E62+'審査項目⑨ 成果目標の設定 1)～6)、8) 【連携校４】'!E62</f>
        <v>0</v>
      </c>
      <c r="F62" s="263"/>
    </row>
    <row r="63" spans="2:11" ht="22.5" customHeight="1" thickBot="1">
      <c r="B63" s="270" t="s">
        <v>192</v>
      </c>
      <c r="C63" s="271">
        <f>'審査項目⑨ 成果目標の設定 1)～6)、8) 【代表校】'!C63+'審査項目⑨ 成果目標の設定 1)～6)、8) 【連携校１】'!C63+'審査項目⑨ 成果目標の設定 1)～6)、8) 【連携校２】'!C63+'審査項目⑨ 成果目標の設定 1)～6)、8) 【連携校３】'!C63+'審査項目⑨ 成果目標の設定 1)～6)、8) 【連携校４】'!C63</f>
        <v>0</v>
      </c>
      <c r="D63" s="271">
        <f>'審査項目⑨ 成果目標の設定 1)～6)、8) 【代表校】'!D63+'審査項目⑨ 成果目標の設定 1)～6)、8) 【連携校１】'!D63+'審査項目⑨ 成果目標の設定 1)～6)、8) 【連携校２】'!D63+'審査項目⑨ 成果目標の設定 1)～6)、8) 【連携校３】'!D63+'審査項目⑨ 成果目標の設定 1)～6)、8) 【連携校４】'!D63</f>
        <v>0</v>
      </c>
      <c r="E63" s="271">
        <f>'審査項目⑨ 成果目標の設定 1)～6)、8) 【代表校】'!E63+'審査項目⑨ 成果目標の設定 1)～6)、8) 【連携校１】'!E63+'審査項目⑨ 成果目標の設定 1)～6)、8) 【連携校２】'!E63+'審査項目⑨ 成果目標の設定 1)～6)、8) 【連携校３】'!E63+'審査項目⑨ 成果目標の設定 1)～6)、8) 【連携校４】'!E63</f>
        <v>0</v>
      </c>
      <c r="F63" s="272"/>
    </row>
    <row r="64" spans="2:11" ht="22.5" customHeight="1" thickTop="1" thickBot="1">
      <c r="B64" s="266" t="s">
        <v>174</v>
      </c>
      <c r="C64" s="267" t="e">
        <f>C58/C57</f>
        <v>#DIV/0!</v>
      </c>
      <c r="D64" s="267" t="e">
        <f t="shared" ref="D64:E64" si="3">D58/D57</f>
        <v>#DIV/0!</v>
      </c>
      <c r="E64" s="268" t="e">
        <f t="shared" si="3"/>
        <v>#DIV/0!</v>
      </c>
      <c r="F64" s="269"/>
    </row>
    <row r="65" spans="2:11" ht="22.5" customHeight="1">
      <c r="B65" s="394" t="s">
        <v>225</v>
      </c>
      <c r="C65" s="389"/>
      <c r="D65" s="389"/>
      <c r="E65" s="389"/>
      <c r="F65" s="389"/>
    </row>
    <row r="66" spans="2:11">
      <c r="B66" s="208"/>
      <c r="C66" s="164"/>
      <c r="D66" s="164"/>
      <c r="E66" s="164"/>
    </row>
    <row r="67" spans="2:11">
      <c r="B67" s="163"/>
      <c r="C67" s="165"/>
      <c r="D67" s="165"/>
      <c r="E67" s="165"/>
      <c r="F67" s="165"/>
    </row>
    <row r="68" spans="2:11">
      <c r="B68" s="163"/>
      <c r="C68" s="165"/>
      <c r="D68" s="165"/>
      <c r="E68" s="165"/>
      <c r="F68" s="165"/>
    </row>
    <row r="69" spans="2:11" s="162" customFormat="1">
      <c r="B69" s="187" t="s">
        <v>122</v>
      </c>
      <c r="C69" s="157"/>
      <c r="D69" s="157"/>
      <c r="E69" s="157"/>
      <c r="F69" s="156"/>
    </row>
    <row r="70" spans="2:11" s="162" customFormat="1">
      <c r="B70" s="157" t="s">
        <v>181</v>
      </c>
      <c r="C70" s="157"/>
      <c r="D70" s="157"/>
      <c r="E70" s="157"/>
      <c r="F70" s="156"/>
    </row>
    <row r="71" spans="2:11" s="162" customFormat="1">
      <c r="B71" s="228"/>
      <c r="C71" s="157"/>
      <c r="D71" s="157"/>
      <c r="E71" s="157"/>
      <c r="F71" s="156"/>
    </row>
    <row r="72" spans="2:11" s="162" customFormat="1" ht="16.5" thickBot="1">
      <c r="B72" s="383" t="str">
        <f>$G$1</f>
        <v>合計</v>
      </c>
      <c r="C72" s="157"/>
      <c r="D72" s="157"/>
      <c r="E72" s="169" t="s">
        <v>203</v>
      </c>
    </row>
    <row r="73" spans="2:11" ht="22.7" customHeight="1">
      <c r="B73" s="403"/>
      <c r="C73" s="397" t="s">
        <v>114</v>
      </c>
      <c r="D73" s="397" t="s">
        <v>117</v>
      </c>
      <c r="E73" s="405" t="s">
        <v>226</v>
      </c>
    </row>
    <row r="74" spans="2:11" ht="22.7" customHeight="1">
      <c r="B74" s="404"/>
      <c r="C74" s="398"/>
      <c r="D74" s="398"/>
      <c r="E74" s="406"/>
    </row>
    <row r="75" spans="2:11" ht="22.7" customHeight="1" thickBot="1">
      <c r="B75" s="217" t="s">
        <v>193</v>
      </c>
      <c r="C75" s="232">
        <f>'審査項目⑨ 成果目標の設定 1)～6)、8) 【代表校】'!C75+'審査項目⑨ 成果目標の設定 1)～6)、8) 【連携校１】'!C75+'審査項目⑨ 成果目標の設定 1)～6)、8) 【連携校２】'!C75+'審査項目⑨ 成果目標の設定 1)～6)、8) 【連携校３】'!C75+'審査項目⑨ 成果目標の設定 1)～6)、8) 【連携校４】'!C75</f>
        <v>0</v>
      </c>
      <c r="D75" s="232">
        <f>'審査項目⑨ 成果目標の設定 1)～6)、8) 【代表校】'!D75+'審査項目⑨ 成果目標の設定 1)～6)、8) 【連携校１】'!D75+'審査項目⑨ 成果目標の設定 1)～6)、8) 【連携校２】'!D75+'審査項目⑨ 成果目標の設定 1)～6)、8) 【連携校３】'!D75+'審査項目⑨ 成果目標の設定 1)～6)、8) 【連携校４】'!D75</f>
        <v>0</v>
      </c>
      <c r="E75" s="241">
        <f>'審査項目⑨ 成果目標の設定 1)～6)、8) 【代表校】'!E75+'審査項目⑨ 成果目標の設定 1)～6)、8) 【連携校１】'!E75+'審査項目⑨ 成果目標の設定 1)～6)、8) 【連携校２】'!E75+'審査項目⑨ 成果目標の設定 1)～6)、8) 【連携校３】'!E75+'審査項目⑨ 成果目標の設定 1)～6)、8) 【連携校４】'!E75</f>
        <v>0</v>
      </c>
      <c r="F75" s="300"/>
    </row>
    <row r="76" spans="2:11" ht="22.7" customHeight="1">
      <c r="B76" s="392" t="s">
        <v>227</v>
      </c>
      <c r="C76" s="393"/>
      <c r="D76" s="393"/>
      <c r="E76" s="393"/>
      <c r="F76" s="297"/>
    </row>
    <row r="77" spans="2:11" ht="22.7" customHeight="1">
      <c r="B77" s="163"/>
      <c r="C77" s="230"/>
      <c r="D77" s="230"/>
      <c r="E77" s="230"/>
      <c r="F77" s="231"/>
    </row>
    <row r="78" spans="2:11" s="162" customFormat="1" ht="16.5" thickBot="1">
      <c r="B78" s="157"/>
      <c r="C78" s="157"/>
      <c r="D78" s="157"/>
      <c r="E78" s="156"/>
      <c r="F78" s="169" t="s">
        <v>129</v>
      </c>
    </row>
    <row r="79" spans="2:11" ht="22.7" customHeight="1">
      <c r="B79" s="403"/>
      <c r="C79" s="397" t="s">
        <v>114</v>
      </c>
      <c r="D79" s="397" t="s">
        <v>117</v>
      </c>
      <c r="E79" s="399" t="s">
        <v>118</v>
      </c>
      <c r="F79" s="400"/>
      <c r="I79" s="162" t="s">
        <v>269</v>
      </c>
      <c r="J79" s="162"/>
    </row>
    <row r="80" spans="2:11" ht="22.7" customHeight="1">
      <c r="B80" s="404"/>
      <c r="C80" s="398"/>
      <c r="D80" s="398"/>
      <c r="E80" s="227" t="s">
        <v>119</v>
      </c>
      <c r="F80" s="204" t="s">
        <v>120</v>
      </c>
      <c r="I80" s="362" t="s">
        <v>272</v>
      </c>
      <c r="J80" s="162" t="s">
        <v>270</v>
      </c>
      <c r="K80" s="162" t="s">
        <v>157</v>
      </c>
    </row>
    <row r="81" spans="2:11" ht="22.7" customHeight="1" thickBot="1">
      <c r="B81" s="200" t="s">
        <v>195</v>
      </c>
      <c r="C81" s="242">
        <f>SUM(C83:C84)</f>
        <v>0</v>
      </c>
      <c r="D81" s="242">
        <f>SUM(D83:D84)</f>
        <v>0</v>
      </c>
      <c r="E81" s="242">
        <f>SUM(E83:E84)</f>
        <v>0</v>
      </c>
      <c r="F81" s="273" t="e">
        <f>E81/C81</f>
        <v>#DIV/0!</v>
      </c>
      <c r="I81" s="363" t="e">
        <f>IF(F81&lt;1.4,"NG","OK")</f>
        <v>#DIV/0!</v>
      </c>
      <c r="J81" s="363" t="e">
        <f>IF(E85&lt;0.3,"NG","OK")</f>
        <v>#DIV/0!</v>
      </c>
      <c r="K81" s="364" t="e">
        <f>IF(OR(I81="OK",J81="OK")=TRUE,"OK","NG")</f>
        <v>#DIV/0!</v>
      </c>
    </row>
    <row r="82" spans="2:11" ht="22.7" customHeight="1" thickTop="1">
      <c r="B82" s="239" t="s">
        <v>196</v>
      </c>
      <c r="C82" s="278"/>
      <c r="D82" s="278"/>
      <c r="E82" s="278"/>
      <c r="F82" s="279"/>
    </row>
    <row r="83" spans="2:11" ht="22.7" customHeight="1">
      <c r="B83" s="237" t="s">
        <v>228</v>
      </c>
      <c r="C83" s="176">
        <f>'審査項目⑨ 成果目標の設定 1)～6)、8) 【代表校】'!C83+'審査項目⑨ 成果目標の設定 1)～6)、8) 【連携校１】'!C83+'審査項目⑨ 成果目標の設定 1)～6)、8) 【連携校２】'!C83+'審査項目⑨ 成果目標の設定 1)～6)、8) 【連携校３】'!C83+'審査項目⑨ 成果目標の設定 1)～6)、8) 【連携校４】'!C83</f>
        <v>0</v>
      </c>
      <c r="D83" s="176">
        <f>'審査項目⑨ 成果目標の設定 1)～6)、8) 【代表校】'!D83+'審査項目⑨ 成果目標の設定 1)～6)、8) 【連携校１】'!D83+'審査項目⑨ 成果目標の設定 1)～6)、8) 【連携校２】'!D83+'審査項目⑨ 成果目標の設定 1)～6)、8) 【連携校３】'!D83+'審査項目⑨ 成果目標の設定 1)～6)、8) 【連携校４】'!D83</f>
        <v>0</v>
      </c>
      <c r="E83" s="176">
        <f>'審査項目⑨ 成果目標の設定 1)～6)、8) 【代表校】'!E83+'審査項目⑨ 成果目標の設定 1)～6)、8) 【連携校１】'!E83+'審査項目⑨ 成果目標の設定 1)～6)、8) 【連携校２】'!E83+'審査項目⑨ 成果目標の設定 1)～6)、8) 【連携校３】'!E83+'審査項目⑨ 成果目標の設定 1)～6)、8) 【連携校４】'!E83</f>
        <v>0</v>
      </c>
      <c r="F83" s="280"/>
    </row>
    <row r="84" spans="2:11" ht="22.7" customHeight="1" thickBot="1">
      <c r="B84" s="270" t="s">
        <v>194</v>
      </c>
      <c r="C84" s="285">
        <f>'審査項目⑨ 成果目標の設定 1)～6)、8) 【代表校】'!C84+'審査項目⑨ 成果目標の設定 1)～6)、8) 【連携校１】'!C84+'審査項目⑨ 成果目標の設定 1)～6)、8) 【連携校２】'!C84+'審査項目⑨ 成果目標の設定 1)～6)、8) 【連携校３】'!C84+'審査項目⑨ 成果目標の設定 1)～6)、8) 【連携校４】'!C84</f>
        <v>0</v>
      </c>
      <c r="D84" s="285">
        <f>'審査項目⑨ 成果目標の設定 1)～6)、8) 【代表校】'!D84+'審査項目⑨ 成果目標の設定 1)～6)、8) 【連携校１】'!D84+'審査項目⑨ 成果目標の設定 1)～6)、8) 【連携校２】'!D84+'審査項目⑨ 成果目標の設定 1)～6)、8) 【連携校３】'!D84+'審査項目⑨ 成果目標の設定 1)～6)、8) 【連携校４】'!D84</f>
        <v>0</v>
      </c>
      <c r="E84" s="285">
        <f>'審査項目⑨ 成果目標の設定 1)～6)、8) 【代表校】'!E84+'審査項目⑨ 成果目標の設定 1)～6)、8) 【連携校１】'!E84+'審査項目⑨ 成果目標の設定 1)～6)、8) 【連携校２】'!E84+'審査項目⑨ 成果目標の設定 1)～6)、8) 【連携校３】'!E84+'審査項目⑨ 成果目標の設定 1)～6)、8) 【連携校４】'!E84</f>
        <v>0</v>
      </c>
      <c r="F84" s="286"/>
    </row>
    <row r="85" spans="2:11" ht="22.7" customHeight="1" thickTop="1" thickBot="1">
      <c r="B85" s="266" t="s">
        <v>174</v>
      </c>
      <c r="C85" s="373" t="e">
        <f>C81/C75</f>
        <v>#DIV/0!</v>
      </c>
      <c r="D85" s="373" t="e">
        <f>D81/D75</f>
        <v>#DIV/0!</v>
      </c>
      <c r="E85" s="374" t="e">
        <f>E81/E75</f>
        <v>#DIV/0!</v>
      </c>
      <c r="F85" s="277"/>
    </row>
    <row r="86" spans="2:11" ht="33" customHeight="1">
      <c r="B86" s="407" t="s">
        <v>233</v>
      </c>
      <c r="C86" s="402"/>
      <c r="D86" s="402"/>
      <c r="E86" s="402"/>
      <c r="F86" s="402"/>
      <c r="G86" s="294"/>
    </row>
    <row r="87" spans="2:11">
      <c r="B87" s="208" t="s">
        <v>182</v>
      </c>
      <c r="C87" s="166"/>
      <c r="D87" s="166"/>
      <c r="E87" s="166"/>
      <c r="F87" s="166"/>
    </row>
    <row r="89" spans="2:11">
      <c r="B89" s="187" t="s">
        <v>123</v>
      </c>
      <c r="C89" s="157"/>
      <c r="D89" s="157"/>
      <c r="E89" s="157"/>
    </row>
    <row r="90" spans="2:11">
      <c r="B90" s="157" t="s">
        <v>185</v>
      </c>
      <c r="C90" s="157"/>
      <c r="D90" s="157"/>
      <c r="E90" s="157"/>
    </row>
    <row r="91" spans="2:11">
      <c r="B91" s="228"/>
      <c r="C91" s="157"/>
      <c r="D91" s="157"/>
      <c r="E91" s="157"/>
    </row>
    <row r="92" spans="2:11" ht="22.7" customHeight="1" thickBot="1">
      <c r="B92" s="383" t="str">
        <f>$G$1</f>
        <v>合計</v>
      </c>
      <c r="C92" s="408" t="s">
        <v>229</v>
      </c>
      <c r="D92" s="408"/>
      <c r="E92" s="408"/>
    </row>
    <row r="93" spans="2:11" ht="22.7" customHeight="1">
      <c r="B93" s="240"/>
      <c r="C93" s="202" t="s">
        <v>114</v>
      </c>
      <c r="D93" s="202" t="s">
        <v>113</v>
      </c>
      <c r="E93" s="203" t="s">
        <v>110</v>
      </c>
      <c r="I93" s="162" t="s">
        <v>269</v>
      </c>
      <c r="J93" s="162"/>
    </row>
    <row r="94" spans="2:11" ht="22.7" customHeight="1" thickBot="1">
      <c r="B94" s="200" t="s">
        <v>159</v>
      </c>
      <c r="C94" s="242">
        <f>C96+C97</f>
        <v>0</v>
      </c>
      <c r="D94" s="242">
        <f t="shared" ref="D94:E94" si="4">D96+D97</f>
        <v>0</v>
      </c>
      <c r="E94" s="243">
        <f t="shared" si="4"/>
        <v>0</v>
      </c>
      <c r="G94" s="173"/>
      <c r="I94" s="362" t="s">
        <v>157</v>
      </c>
      <c r="J94" s="162"/>
      <c r="K94" s="162"/>
    </row>
    <row r="95" spans="2:11" ht="22.7" customHeight="1" thickTop="1">
      <c r="B95" s="235" t="s">
        <v>161</v>
      </c>
      <c r="C95" s="245"/>
      <c r="D95" s="245"/>
      <c r="E95" s="246"/>
      <c r="I95" s="364" t="e">
        <f>IF(E100&lt;0.6,"NG","OK")</f>
        <v>#DIV/0!</v>
      </c>
      <c r="J95" s="363"/>
      <c r="K95" s="364"/>
    </row>
    <row r="96" spans="2:11" ht="22.7" customHeight="1">
      <c r="B96" s="237" t="s">
        <v>149</v>
      </c>
      <c r="C96" s="176">
        <f>'審査項目⑨ 成果目標の設定 1)～6)、8) 【代表校】'!C96+'審査項目⑨ 成果目標の設定 1)～6)、8) 【連携校１】'!C96+'審査項目⑨ 成果目標の設定 1)～6)、8) 【連携校２】'!C96+'審査項目⑨ 成果目標の設定 1)～6)、8) 【連携校３】'!C96+'審査項目⑨ 成果目標の設定 1)～6)、8) 【連携校４】'!C96</f>
        <v>0</v>
      </c>
      <c r="D96" s="176">
        <f>'審査項目⑨ 成果目標の設定 1)～6)、8) 【代表校】'!D96+'審査項目⑨ 成果目標の設定 1)～6)、8) 【連携校１】'!D96+'審査項目⑨ 成果目標の設定 1)～6)、8) 【連携校２】'!D96+'審査項目⑨ 成果目標の設定 1)～6)、8) 【連携校３】'!D96+'審査項目⑨ 成果目標の設定 1)～6)、8) 【連携校４】'!D96</f>
        <v>0</v>
      </c>
      <c r="E96" s="238">
        <f>'審査項目⑨ 成果目標の設定 1)～6)、8) 【代表校】'!E96+'審査項目⑨ 成果目標の設定 1)～6)、8) 【連携校１】'!E96+'審査項目⑨ 成果目標の設定 1)～6)、8) 【連携校２】'!E96+'審査項目⑨ 成果目標の設定 1)～6)、8) 【連携校３】'!E96+'審査項目⑨ 成果目標の設定 1)～6)、8) 【連携校４】'!E96</f>
        <v>0</v>
      </c>
    </row>
    <row r="97" spans="2:7" ht="22.7" customHeight="1" thickBot="1">
      <c r="B97" s="233" t="s">
        <v>150</v>
      </c>
      <c r="C97" s="176">
        <f>'審査項目⑨ 成果目標の設定 1)～6)、8) 【代表校】'!C97+'審査項目⑨ 成果目標の設定 1)～6)、8) 【連携校１】'!C97+'審査項目⑨ 成果目標の設定 1)～6)、8) 【連携校２】'!C97+'審査項目⑨ 成果目標の設定 1)～6)、8) 【連携校３】'!C97+'審査項目⑨ 成果目標の設定 1)～6)、8) 【連携校４】'!C97</f>
        <v>0</v>
      </c>
      <c r="D97" s="176">
        <f>'審査項目⑨ 成果目標の設定 1)～6)、8) 【代表校】'!D97+'審査項目⑨ 成果目標の設定 1)～6)、8) 【連携校１】'!D97+'審査項目⑨ 成果目標の設定 1)～6)、8) 【連携校２】'!D97+'審査項目⑨ 成果目標の設定 1)～6)、8) 【連携校３】'!D97+'審査項目⑨ 成果目標の設定 1)～6)、8) 【連携校４】'!D97</f>
        <v>0</v>
      </c>
      <c r="E97" s="238">
        <f>'審査項目⑨ 成果目標の設定 1)～6)、8) 【代表校】'!E97+'審査項目⑨ 成果目標の設定 1)～6)、8) 【連携校１】'!E97+'審査項目⑨ 成果目標の設定 1)～6)、8) 【連携校２】'!E97+'審査項目⑨ 成果目標の設定 1)～6)、8) 【連携校３】'!E97+'審査項目⑨ 成果目標の設定 1)～6)、8) 【連携校４】'!E97</f>
        <v>0</v>
      </c>
    </row>
    <row r="98" spans="2:7" ht="22.5" customHeight="1" thickTop="1">
      <c r="B98" s="239" t="s">
        <v>160</v>
      </c>
      <c r="C98" s="377">
        <f>'審査項目⑨ 成果目標の設定 1)～6)、8) 【代表校】'!C98+'審査項目⑨ 成果目標の設定 1)～6)、8) 【連携校１】'!C98+'審査項目⑨ 成果目標の設定 1)～6)、8) 【連携校２】'!C98+'審査項目⑨ 成果目標の設定 1)～6)、8) 【連携校３】'!C98+'審査項目⑨ 成果目標の設定 1)～6)、8) 【連携校４】'!C98</f>
        <v>0</v>
      </c>
      <c r="D98" s="377">
        <f>'審査項目⑨ 成果目標の設定 1)～6)、8) 【代表校】'!D98+'審査項目⑨ 成果目標の設定 1)～6)、8) 【連携校１】'!D98+'審査項目⑨ 成果目標の設定 1)～6)、8) 【連携校２】'!D98+'審査項目⑨ 成果目標の設定 1)～6)、8) 【連携校３】'!D98+'審査項目⑨ 成果目標の設定 1)～6)、8) 【連携校４】'!D98</f>
        <v>0</v>
      </c>
      <c r="E98" s="378">
        <f>'審査項目⑨ 成果目標の設定 1)～6)、8) 【代表校】'!E98+'審査項目⑨ 成果目標の設定 1)～6)、8) 【連携校１】'!E98+'審査項目⑨ 成果目標の設定 1)～6)、8) 【連携校２】'!E98+'審査項目⑨ 成果目標の設定 1)～6)、8) 【連携校３】'!E98+'審査項目⑨ 成果目標の設定 1)～6)、8) 【連携校４】'!E98</f>
        <v>0</v>
      </c>
    </row>
    <row r="99" spans="2:7" ht="22.5" customHeight="1" thickBot="1">
      <c r="B99" s="235" t="s">
        <v>158</v>
      </c>
      <c r="C99" s="179">
        <f>'審査項目⑨ 成果目標の設定 1)～6)、8) 【代表校】'!C99+'審査項目⑨ 成果目標の設定 1)～6)、8) 【連携校１】'!C99+'審査項目⑨ 成果目標の設定 1)～6)、8) 【連携校２】'!C99+'審査項目⑨ 成果目標の設定 1)～6)、8) 【連携校３】'!C99+'審査項目⑨ 成果目標の設定 1)～6)、8) 【連携校４】'!C99</f>
        <v>0</v>
      </c>
      <c r="D99" s="179">
        <f>'審査項目⑨ 成果目標の設定 1)～6)、8) 【代表校】'!D99+'審査項目⑨ 成果目標の設定 1)～6)、8) 【連携校１】'!D99+'審査項目⑨ 成果目標の設定 1)～6)、8) 【連携校２】'!D99+'審査項目⑨ 成果目標の設定 1)～6)、8) 【連携校３】'!D99+'審査項目⑨ 成果目標の設定 1)～6)、8) 【連携校４】'!D99</f>
        <v>0</v>
      </c>
      <c r="E99" s="236">
        <f>'審査項目⑨ 成果目標の設定 1)～6)、8) 【代表校】'!E99+'審査項目⑨ 成果目標の設定 1)～6)、8) 【連携校１】'!E99+'審査項目⑨ 成果目標の設定 1)～6)、8) 【連携校２】'!E99+'審査項目⑨ 成果目標の設定 1)～6)、8) 【連携校３】'!E99+'審査項目⑨ 成果目標の設定 1)～6)、8) 【連携校４】'!E99</f>
        <v>0</v>
      </c>
    </row>
    <row r="100" spans="2:7" ht="29.25" customHeight="1" thickBot="1">
      <c r="B100" s="177" t="s">
        <v>234</v>
      </c>
      <c r="C100" s="183" t="e">
        <f>C99/C96</f>
        <v>#DIV/0!</v>
      </c>
      <c r="D100" s="183" t="e">
        <f>D99/D96</f>
        <v>#DIV/0!</v>
      </c>
      <c r="E100" s="184" t="e">
        <f>E99/E96</f>
        <v>#DIV/0!</v>
      </c>
    </row>
    <row r="101" spans="2:7" ht="34.5" customHeight="1">
      <c r="B101" s="401" t="s">
        <v>230</v>
      </c>
      <c r="C101" s="402"/>
      <c r="D101" s="402"/>
      <c r="E101" s="402"/>
      <c r="F101" s="294"/>
      <c r="G101" s="294"/>
    </row>
    <row r="102" spans="2:7" ht="23.25" customHeight="1">
      <c r="B102" s="207"/>
      <c r="C102" s="244"/>
      <c r="D102" s="244"/>
      <c r="E102" s="244"/>
      <c r="F102" s="297"/>
    </row>
    <row r="104" spans="2:7" s="171" customFormat="1">
      <c r="B104" s="187" t="s">
        <v>148</v>
      </c>
      <c r="C104" s="156"/>
      <c r="D104" s="156"/>
      <c r="E104" s="156"/>
      <c r="F104" s="156"/>
    </row>
    <row r="105" spans="2:7" ht="22.7" customHeight="1" thickBot="1">
      <c r="B105" s="383" t="str">
        <f>$G$1</f>
        <v>合計</v>
      </c>
      <c r="C105" s="157"/>
      <c r="D105" s="157"/>
      <c r="E105" s="169" t="s">
        <v>184</v>
      </c>
    </row>
    <row r="106" spans="2:7" ht="22.7" customHeight="1">
      <c r="B106" s="240"/>
      <c r="C106" s="202" t="s">
        <v>114</v>
      </c>
      <c r="D106" s="202" t="s">
        <v>113</v>
      </c>
      <c r="E106" s="203" t="s">
        <v>110</v>
      </c>
      <c r="F106" s="171"/>
    </row>
    <row r="107" spans="2:7" ht="22.7" customHeight="1">
      <c r="B107" s="215" t="s">
        <v>126</v>
      </c>
      <c r="C107" s="302">
        <f>'審査項目⑨ 成果目標の設定 1)～6)、8) 【代表校】'!C107+'審査項目⑨ 成果目標の設定 1)～6)、8) 【連携校１】'!C107+'審査項目⑨ 成果目標の設定 1)～6)、8) 【連携校２】'!C107+'審査項目⑨ 成果目標の設定 1)～6)、8) 【連携校３】'!C107+'審査項目⑨ 成果目標の設定 1)～6)、8) 【連携校４】'!C107</f>
        <v>0</v>
      </c>
      <c r="D107" s="302">
        <f>'審査項目⑨ 成果目標の設定 1)～6)、8) 【代表校】'!D107+'審査項目⑨ 成果目標の設定 1)～6)、8) 【連携校１】'!D107+'審査項目⑨ 成果目標の設定 1)～6)、8) 【連携校２】'!D107+'審査項目⑨ 成果目標の設定 1)～6)、8) 【連携校３】'!D107+'審査項目⑨ 成果目標の設定 1)～6)、8) 【連携校４】'!D107</f>
        <v>0</v>
      </c>
      <c r="E107" s="303">
        <f>'審査項目⑨ 成果目標の設定 1)～6)、8) 【代表校】'!E107+'審査項目⑨ 成果目標の設定 1)～6)、8) 【連携校１】'!E107+'審査項目⑨ 成果目標の設定 1)～6)、8) 【連携校２】'!E107+'審査項目⑨ 成果目標の設定 1)～6)、8) 【連携校３】'!E107+'審査項目⑨ 成果目標の設定 1)～6)、8) 【連携校４】'!E107</f>
        <v>0</v>
      </c>
    </row>
    <row r="108" spans="2:7" ht="22.7" customHeight="1" thickBot="1">
      <c r="B108" s="217" t="s">
        <v>127</v>
      </c>
      <c r="C108" s="304">
        <f>'審査項目⑨ 成果目標の設定 1)～6)、8) 【代表校】'!C108+'審査項目⑨ 成果目標の設定 1)～6)、8) 【連携校１】'!C108+'審査項目⑨ 成果目標の設定 1)～6)、8) 【連携校２】'!C108+'審査項目⑨ 成果目標の設定 1)～6)、8) 【連携校３】'!C108+'審査項目⑨ 成果目標の設定 1)～6)、8) 【連携校４】'!C108</f>
        <v>0</v>
      </c>
      <c r="D108" s="304">
        <f>'審査項目⑨ 成果目標の設定 1)～6)、8) 【代表校】'!D108+'審査項目⑨ 成果目標の設定 1)～6)、8) 【連携校１】'!D108+'審査項目⑨ 成果目標の設定 1)～6)、8) 【連携校２】'!D108+'審査項目⑨ 成果目標の設定 1)～6)、8) 【連携校３】'!D108+'審査項目⑨ 成果目標の設定 1)～6)、8) 【連携校４】'!D108</f>
        <v>0</v>
      </c>
      <c r="E108" s="305">
        <f>'審査項目⑨ 成果目標の設定 1)～6)、8) 【代表校】'!E108+'審査項目⑨ 成果目標の設定 1)～6)、8) 【連携校１】'!E108+'審査項目⑨ 成果目標の設定 1)～6)、8) 【連携校２】'!E108+'審査項目⑨ 成果目標の設定 1)～6)、8) 【連携校３】'!E108+'審査項目⑨ 成果目標の設定 1)～6)、8) 【連携校４】'!E108</f>
        <v>0</v>
      </c>
    </row>
  </sheetData>
  <mergeCells count="21">
    <mergeCell ref="B101:E101"/>
    <mergeCell ref="B65:F65"/>
    <mergeCell ref="B73:B74"/>
    <mergeCell ref="C73:C74"/>
    <mergeCell ref="D73:D74"/>
    <mergeCell ref="E73:E74"/>
    <mergeCell ref="B76:E76"/>
    <mergeCell ref="B79:B80"/>
    <mergeCell ref="C79:C80"/>
    <mergeCell ref="D79:D80"/>
    <mergeCell ref="E79:F79"/>
    <mergeCell ref="B86:F86"/>
    <mergeCell ref="C92:E92"/>
    <mergeCell ref="B24:E24"/>
    <mergeCell ref="B25:E25"/>
    <mergeCell ref="B33:E33"/>
    <mergeCell ref="B39:E39"/>
    <mergeCell ref="B55:B56"/>
    <mergeCell ref="C55:C56"/>
    <mergeCell ref="D55:D56"/>
    <mergeCell ref="E55:F55"/>
  </mergeCells>
  <phoneticPr fontId="4"/>
  <conditionalFormatting sqref="C57:E57">
    <cfRule type="expression" dxfId="53" priority="4">
      <formula>OR(#REF!="NG",#REF!="NG")</formula>
    </cfRule>
  </conditionalFormatting>
  <conditionalFormatting sqref="D81:D82">
    <cfRule type="expression" dxfId="52" priority="7">
      <formula>OR(#REF!="NG",#REF!="NG")</formula>
    </cfRule>
  </conditionalFormatting>
  <conditionalFormatting sqref="E81:E82">
    <cfRule type="expression" dxfId="51" priority="6">
      <formula>OR(#REF!="NG",#REF!="NG")</formula>
    </cfRule>
  </conditionalFormatting>
  <conditionalFormatting sqref="K81">
    <cfRule type="expression" dxfId="50" priority="3">
      <formula>$K$81="NG"</formula>
    </cfRule>
  </conditionalFormatting>
  <conditionalFormatting sqref="K58">
    <cfRule type="expression" dxfId="49" priority="2">
      <formula>$K$58="NG"</formula>
    </cfRule>
  </conditionalFormatting>
  <conditionalFormatting sqref="K95">
    <cfRule type="expression" dxfId="48" priority="1">
      <formula>$K$81="NG"</formula>
    </cfRule>
  </conditionalFormatting>
  <pageMargins left="0.7" right="0.7" top="0.75" bottom="0.75" header="0.3" footer="0.3"/>
  <pageSetup paperSize="9" scale="67" orientation="portrait" r:id="rId1"/>
  <rowBreaks count="2" manualBreakCount="2">
    <brk id="40" max="6" man="1"/>
    <brk id="6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79998168889431442"/>
    <outlinePr summaryBelow="0" summaryRight="0"/>
  </sheetPr>
  <dimension ref="A1:N340"/>
  <sheetViews>
    <sheetView showZeros="0" view="pageBreakPreview" zoomScaleNormal="100" zoomScaleSheetLayoutView="100" zoomScalePageLayoutView="85" workbookViewId="0">
      <selection activeCell="H33" sqref="H33"/>
    </sheetView>
  </sheetViews>
  <sheetFormatPr defaultColWidth="9.875" defaultRowHeight="13.5" outlineLevelCol="1"/>
  <cols>
    <col min="1" max="1" width="1.625" style="1" customWidth="1"/>
    <col min="2" max="2" width="17.875" style="1" customWidth="1"/>
    <col min="3" max="3" width="8.625" style="1" customWidth="1"/>
    <col min="4" max="4" width="6.125" style="1" customWidth="1"/>
    <col min="5" max="5" width="8.75" style="1" customWidth="1"/>
    <col min="6" max="6" width="15" style="50" customWidth="1"/>
    <col min="7" max="7" width="13.875" style="50" customWidth="1"/>
    <col min="8" max="8" width="13.875" style="1" customWidth="1"/>
    <col min="9" max="9" width="12.375" style="1" customWidth="1"/>
    <col min="10" max="10" width="1.625" style="1" customWidth="1"/>
    <col min="11" max="11" width="9.875" style="1" collapsed="1"/>
    <col min="12" max="12" width="9.875" style="1" hidden="1" customWidth="1" outlineLevel="1"/>
    <col min="13" max="13" width="11" style="1" hidden="1" customWidth="1" outlineLevel="1"/>
    <col min="14" max="14" width="9.875" style="1" hidden="1" customWidth="1" outlineLevel="1"/>
    <col min="15" max="16384" width="9.875" style="1"/>
  </cols>
  <sheetData>
    <row r="1" spans="1:13" ht="14.25" thickBot="1">
      <c r="I1" s="154"/>
    </row>
    <row r="2" spans="1:13" ht="18" customHeight="1">
      <c r="A2" s="500" t="s">
        <v>268</v>
      </c>
      <c r="B2" s="501"/>
      <c r="C2" s="501"/>
      <c r="D2" s="501"/>
      <c r="E2" s="501"/>
      <c r="F2" s="501"/>
      <c r="G2" s="501"/>
      <c r="H2" s="501"/>
      <c r="I2" s="501"/>
      <c r="J2" s="502"/>
    </row>
    <row r="3" spans="1:13" ht="33" customHeight="1">
      <c r="A3" s="503" t="s">
        <v>96</v>
      </c>
      <c r="B3" s="504"/>
      <c r="C3" s="504"/>
      <c r="D3" s="504"/>
      <c r="E3" s="504"/>
      <c r="F3" s="504"/>
      <c r="G3" s="504"/>
      <c r="H3" s="504"/>
      <c r="I3" s="504"/>
      <c r="J3" s="505"/>
    </row>
    <row r="4" spans="1:13" ht="9.75" customHeight="1">
      <c r="A4" s="2"/>
      <c r="B4" s="506"/>
      <c r="C4" s="506"/>
      <c r="D4" s="506"/>
      <c r="E4" s="506"/>
      <c r="F4" s="506"/>
      <c r="G4" s="506"/>
      <c r="H4" s="506"/>
      <c r="I4" s="506"/>
      <c r="J4" s="3"/>
    </row>
    <row r="5" spans="1:13" ht="11.25" customHeight="1" thickBot="1">
      <c r="A5" s="2"/>
      <c r="B5" s="4"/>
      <c r="C5" s="4"/>
      <c r="D5" s="5"/>
      <c r="E5" s="5"/>
      <c r="F5" s="6"/>
      <c r="G5" s="6"/>
      <c r="H5" s="6"/>
      <c r="I5" s="6" t="s">
        <v>0</v>
      </c>
      <c r="J5" s="3"/>
    </row>
    <row r="6" spans="1:13" ht="38.25" customHeight="1">
      <c r="A6" s="2"/>
      <c r="B6" s="493" t="s">
        <v>98</v>
      </c>
      <c r="C6" s="494"/>
      <c r="D6" s="494"/>
      <c r="E6" s="494"/>
      <c r="F6" s="7" t="s">
        <v>1</v>
      </c>
      <c r="G6" s="8" t="s">
        <v>2</v>
      </c>
      <c r="H6" s="9" t="s">
        <v>135</v>
      </c>
      <c r="I6" s="10" t="s">
        <v>3</v>
      </c>
      <c r="J6" s="3"/>
    </row>
    <row r="7" spans="1:13" ht="12.75" customHeight="1">
      <c r="A7" s="2"/>
      <c r="B7" s="495" t="s">
        <v>4</v>
      </c>
      <c r="C7" s="496"/>
      <c r="D7" s="496"/>
      <c r="E7" s="496"/>
      <c r="F7" s="11">
        <f>SUM(F8,F12)</f>
        <v>0</v>
      </c>
      <c r="G7" s="12">
        <f>SUM(G8,G12)</f>
        <v>0</v>
      </c>
      <c r="H7" s="13">
        <f>SUM(F7:G7)</f>
        <v>0</v>
      </c>
      <c r="I7" s="14"/>
      <c r="J7" s="3"/>
    </row>
    <row r="8" spans="1:13" ht="12.75" customHeight="1">
      <c r="A8" s="2"/>
      <c r="B8" s="481" t="s">
        <v>5</v>
      </c>
      <c r="C8" s="482"/>
      <c r="D8" s="482"/>
      <c r="E8" s="482"/>
      <c r="F8" s="15">
        <f>SUM(F9:F11)</f>
        <v>0</v>
      </c>
      <c r="G8" s="16">
        <f>SUM(G9:G11)</f>
        <v>0</v>
      </c>
      <c r="H8" s="17">
        <f>SUM(F8:G8)</f>
        <v>0</v>
      </c>
      <c r="I8" s="18"/>
      <c r="J8" s="19"/>
      <c r="K8" s="20"/>
      <c r="L8" s="20"/>
      <c r="M8" s="20"/>
    </row>
    <row r="9" spans="1:13" ht="12.75" customHeight="1">
      <c r="A9" s="2"/>
      <c r="B9" s="479" t="s">
        <v>6</v>
      </c>
      <c r="C9" s="480"/>
      <c r="D9" s="480"/>
      <c r="E9" s="480"/>
      <c r="F9" s="21"/>
      <c r="G9" s="22"/>
      <c r="H9" s="23">
        <f>SUM(F9:G9)</f>
        <v>0</v>
      </c>
      <c r="I9" s="18"/>
      <c r="J9" s="19"/>
      <c r="K9" s="20"/>
      <c r="L9" s="20"/>
      <c r="M9" s="20"/>
    </row>
    <row r="10" spans="1:13" ht="12.75" customHeight="1">
      <c r="A10" s="2"/>
      <c r="B10" s="479" t="s">
        <v>6</v>
      </c>
      <c r="C10" s="480"/>
      <c r="D10" s="480"/>
      <c r="E10" s="480"/>
      <c r="F10" s="21"/>
      <c r="G10" s="22"/>
      <c r="H10" s="23">
        <f t="shared" ref="H10:H15" si="0">SUM(F10:G10)</f>
        <v>0</v>
      </c>
      <c r="I10" s="18"/>
      <c r="J10" s="19"/>
      <c r="K10" s="20"/>
      <c r="L10" s="20"/>
      <c r="M10" s="20"/>
    </row>
    <row r="11" spans="1:13" ht="12.75" customHeight="1">
      <c r="A11" s="2"/>
      <c r="B11" s="479" t="s">
        <v>6</v>
      </c>
      <c r="C11" s="480"/>
      <c r="D11" s="480"/>
      <c r="E11" s="480"/>
      <c r="F11" s="21"/>
      <c r="G11" s="22"/>
      <c r="H11" s="23">
        <f t="shared" si="0"/>
        <v>0</v>
      </c>
      <c r="I11" s="18"/>
      <c r="J11" s="19"/>
      <c r="K11" s="20"/>
      <c r="L11" s="20"/>
      <c r="M11" s="20"/>
    </row>
    <row r="12" spans="1:13" ht="12.75" customHeight="1">
      <c r="A12" s="2"/>
      <c r="B12" s="481" t="s">
        <v>7</v>
      </c>
      <c r="C12" s="482"/>
      <c r="D12" s="482"/>
      <c r="E12" s="482"/>
      <c r="F12" s="15">
        <f>SUM(F13:F15)</f>
        <v>0</v>
      </c>
      <c r="G12" s="16">
        <f>SUM(G13:G15)</f>
        <v>0</v>
      </c>
      <c r="H12" s="17">
        <f>SUM(F12:G12)</f>
        <v>0</v>
      </c>
      <c r="I12" s="18"/>
      <c r="J12" s="19"/>
      <c r="K12" s="20"/>
      <c r="L12" s="20"/>
      <c r="M12" s="20"/>
    </row>
    <row r="13" spans="1:13" ht="12.75" customHeight="1">
      <c r="A13" s="2"/>
      <c r="B13" s="479" t="s">
        <v>6</v>
      </c>
      <c r="C13" s="480"/>
      <c r="D13" s="480"/>
      <c r="E13" s="480"/>
      <c r="F13" s="21"/>
      <c r="G13" s="22"/>
      <c r="H13" s="23">
        <f t="shared" si="0"/>
        <v>0</v>
      </c>
      <c r="I13" s="18"/>
      <c r="J13" s="19"/>
      <c r="K13" s="20"/>
      <c r="L13" s="20"/>
      <c r="M13" s="20"/>
    </row>
    <row r="14" spans="1:13" ht="12.75" customHeight="1">
      <c r="A14" s="2"/>
      <c r="B14" s="479" t="s">
        <v>6</v>
      </c>
      <c r="C14" s="480"/>
      <c r="D14" s="480"/>
      <c r="E14" s="480"/>
      <c r="F14" s="21"/>
      <c r="G14" s="22"/>
      <c r="H14" s="23">
        <f t="shared" si="0"/>
        <v>0</v>
      </c>
      <c r="I14" s="18"/>
      <c r="J14" s="24"/>
      <c r="K14" s="20"/>
      <c r="L14" s="20"/>
      <c r="M14" s="20"/>
    </row>
    <row r="15" spans="1:13" ht="12.75" customHeight="1">
      <c r="A15" s="2"/>
      <c r="B15" s="479" t="s">
        <v>6</v>
      </c>
      <c r="C15" s="480"/>
      <c r="D15" s="480"/>
      <c r="E15" s="480"/>
      <c r="F15" s="21"/>
      <c r="G15" s="22"/>
      <c r="H15" s="23">
        <f t="shared" si="0"/>
        <v>0</v>
      </c>
      <c r="I15" s="18"/>
      <c r="J15" s="24"/>
      <c r="K15" s="20"/>
      <c r="L15" s="20"/>
      <c r="M15" s="20"/>
    </row>
    <row r="16" spans="1:13" ht="12.75" customHeight="1">
      <c r="A16" s="2"/>
      <c r="B16" s="490" t="s">
        <v>8</v>
      </c>
      <c r="C16" s="491"/>
      <c r="D16" s="491"/>
      <c r="E16" s="491"/>
      <c r="F16" s="25">
        <f>SUM(F17,F21)</f>
        <v>0</v>
      </c>
      <c r="G16" s="26">
        <f>SUM(G17,G21)</f>
        <v>0</v>
      </c>
      <c r="H16" s="27">
        <f>SUM(F16:G16)</f>
        <v>0</v>
      </c>
      <c r="I16" s="28"/>
      <c r="J16" s="3"/>
    </row>
    <row r="17" spans="1:10" ht="12.75" customHeight="1">
      <c r="A17" s="2"/>
      <c r="B17" s="481" t="s">
        <v>9</v>
      </c>
      <c r="C17" s="482"/>
      <c r="D17" s="482"/>
      <c r="E17" s="482"/>
      <c r="F17" s="15">
        <f>SUM(F18:F20)</f>
        <v>0</v>
      </c>
      <c r="G17" s="16">
        <f>SUM(G18:G20)</f>
        <v>0</v>
      </c>
      <c r="H17" s="17">
        <f t="shared" ref="H17:H24" si="1">SUM(F17:G17)</f>
        <v>0</v>
      </c>
      <c r="I17" s="18"/>
      <c r="J17" s="3"/>
    </row>
    <row r="18" spans="1:10" ht="12.75" customHeight="1">
      <c r="A18" s="2"/>
      <c r="B18" s="479" t="s">
        <v>6</v>
      </c>
      <c r="C18" s="480"/>
      <c r="D18" s="480"/>
      <c r="E18" s="480"/>
      <c r="F18" s="21"/>
      <c r="G18" s="22"/>
      <c r="H18" s="23">
        <f t="shared" si="1"/>
        <v>0</v>
      </c>
      <c r="I18" s="18"/>
      <c r="J18" s="3"/>
    </row>
    <row r="19" spans="1:10" ht="12.75" customHeight="1">
      <c r="A19" s="2"/>
      <c r="B19" s="479" t="s">
        <v>6</v>
      </c>
      <c r="C19" s="480"/>
      <c r="D19" s="480"/>
      <c r="E19" s="480"/>
      <c r="F19" s="21"/>
      <c r="G19" s="22"/>
      <c r="H19" s="23">
        <f t="shared" si="1"/>
        <v>0</v>
      </c>
      <c r="I19" s="18"/>
      <c r="J19" s="3"/>
    </row>
    <row r="20" spans="1:10" ht="12.75" customHeight="1">
      <c r="A20" s="2"/>
      <c r="B20" s="479" t="s">
        <v>6</v>
      </c>
      <c r="C20" s="480"/>
      <c r="D20" s="480"/>
      <c r="E20" s="480"/>
      <c r="F20" s="21"/>
      <c r="G20" s="22"/>
      <c r="H20" s="23">
        <f t="shared" si="1"/>
        <v>0</v>
      </c>
      <c r="I20" s="18"/>
      <c r="J20" s="3"/>
    </row>
    <row r="21" spans="1:10" ht="12.75" customHeight="1">
      <c r="A21" s="2"/>
      <c r="B21" s="481" t="s">
        <v>10</v>
      </c>
      <c r="C21" s="482"/>
      <c r="D21" s="482"/>
      <c r="E21" s="482"/>
      <c r="F21" s="15">
        <f>SUM(F22:F24)</f>
        <v>0</v>
      </c>
      <c r="G21" s="16">
        <f>SUM(G22:G24)</f>
        <v>0</v>
      </c>
      <c r="H21" s="17">
        <f t="shared" si="1"/>
        <v>0</v>
      </c>
      <c r="I21" s="18"/>
      <c r="J21" s="3"/>
    </row>
    <row r="22" spans="1:10" ht="12.75" customHeight="1">
      <c r="A22" s="2"/>
      <c r="B22" s="479" t="s">
        <v>6</v>
      </c>
      <c r="C22" s="480"/>
      <c r="D22" s="480"/>
      <c r="E22" s="480"/>
      <c r="F22" s="21"/>
      <c r="G22" s="22"/>
      <c r="H22" s="23">
        <f t="shared" si="1"/>
        <v>0</v>
      </c>
      <c r="I22" s="18"/>
      <c r="J22" s="3"/>
    </row>
    <row r="23" spans="1:10" ht="12.75" customHeight="1">
      <c r="A23" s="2"/>
      <c r="B23" s="479" t="s">
        <v>6</v>
      </c>
      <c r="C23" s="480"/>
      <c r="D23" s="480"/>
      <c r="E23" s="480"/>
      <c r="F23" s="21"/>
      <c r="G23" s="22"/>
      <c r="H23" s="23">
        <f t="shared" si="1"/>
        <v>0</v>
      </c>
      <c r="I23" s="18"/>
      <c r="J23" s="3"/>
    </row>
    <row r="24" spans="1:10" ht="12.75" customHeight="1">
      <c r="A24" s="2"/>
      <c r="B24" s="479" t="s">
        <v>6</v>
      </c>
      <c r="C24" s="480"/>
      <c r="D24" s="480"/>
      <c r="E24" s="480"/>
      <c r="F24" s="21"/>
      <c r="G24" s="22"/>
      <c r="H24" s="23">
        <f t="shared" si="1"/>
        <v>0</v>
      </c>
      <c r="I24" s="29"/>
      <c r="J24" s="3"/>
    </row>
    <row r="25" spans="1:10" ht="12.75" customHeight="1">
      <c r="A25" s="2"/>
      <c r="B25" s="490" t="s">
        <v>11</v>
      </c>
      <c r="C25" s="491"/>
      <c r="D25" s="491"/>
      <c r="E25" s="491"/>
      <c r="F25" s="25">
        <f>SUM(F26:F32)</f>
        <v>0</v>
      </c>
      <c r="G25" s="26">
        <f>SUM(G26:G32)</f>
        <v>0</v>
      </c>
      <c r="H25" s="27">
        <f>SUM(F25:G25)</f>
        <v>0</v>
      </c>
      <c r="I25" s="18"/>
      <c r="J25" s="3"/>
    </row>
    <row r="26" spans="1:10" ht="12.75" customHeight="1">
      <c r="A26" s="2"/>
      <c r="B26" s="479" t="s">
        <v>6</v>
      </c>
      <c r="C26" s="480"/>
      <c r="D26" s="480"/>
      <c r="E26" s="480"/>
      <c r="F26" s="21"/>
      <c r="G26" s="22"/>
      <c r="H26" s="23">
        <f>SUM(F26:G26)</f>
        <v>0</v>
      </c>
      <c r="I26" s="18"/>
      <c r="J26" s="3"/>
    </row>
    <row r="27" spans="1:10" ht="12.75" customHeight="1">
      <c r="A27" s="2"/>
      <c r="B27" s="479" t="s">
        <v>6</v>
      </c>
      <c r="C27" s="480"/>
      <c r="D27" s="480"/>
      <c r="E27" s="480"/>
      <c r="F27" s="21"/>
      <c r="G27" s="22"/>
      <c r="H27" s="23">
        <f t="shared" ref="H27:H32" si="2">SUM(F27:G27)</f>
        <v>0</v>
      </c>
      <c r="I27" s="18"/>
      <c r="J27" s="3"/>
    </row>
    <row r="28" spans="1:10" ht="12.75" customHeight="1">
      <c r="A28" s="2"/>
      <c r="B28" s="479" t="s">
        <v>6</v>
      </c>
      <c r="C28" s="480"/>
      <c r="D28" s="480"/>
      <c r="E28" s="480"/>
      <c r="F28" s="21"/>
      <c r="G28" s="22"/>
      <c r="H28" s="23">
        <f t="shared" si="2"/>
        <v>0</v>
      </c>
      <c r="I28" s="18"/>
      <c r="J28" s="3"/>
    </row>
    <row r="29" spans="1:10" ht="12.75" customHeight="1">
      <c r="A29" s="2"/>
      <c r="B29" s="479" t="s">
        <v>6</v>
      </c>
      <c r="C29" s="480"/>
      <c r="D29" s="480"/>
      <c r="E29" s="480"/>
      <c r="F29" s="21"/>
      <c r="G29" s="22"/>
      <c r="H29" s="23">
        <f t="shared" si="2"/>
        <v>0</v>
      </c>
      <c r="I29" s="18"/>
      <c r="J29" s="3"/>
    </row>
    <row r="30" spans="1:10" ht="12.75" customHeight="1">
      <c r="A30" s="2"/>
      <c r="B30" s="479" t="s">
        <v>6</v>
      </c>
      <c r="C30" s="480"/>
      <c r="D30" s="480"/>
      <c r="E30" s="480"/>
      <c r="F30" s="21"/>
      <c r="G30" s="22"/>
      <c r="H30" s="23">
        <f t="shared" si="2"/>
        <v>0</v>
      </c>
      <c r="I30" s="18"/>
      <c r="J30" s="3"/>
    </row>
    <row r="31" spans="1:10" ht="12.75" customHeight="1">
      <c r="A31" s="2"/>
      <c r="B31" s="479" t="s">
        <v>6</v>
      </c>
      <c r="C31" s="480"/>
      <c r="D31" s="480"/>
      <c r="E31" s="492"/>
      <c r="F31" s="21"/>
      <c r="G31" s="22"/>
      <c r="H31" s="23">
        <f t="shared" si="2"/>
        <v>0</v>
      </c>
      <c r="I31" s="18"/>
      <c r="J31" s="3"/>
    </row>
    <row r="32" spans="1:10" ht="12.75" customHeight="1">
      <c r="A32" s="2"/>
      <c r="B32" s="479" t="s">
        <v>6</v>
      </c>
      <c r="C32" s="480"/>
      <c r="D32" s="480"/>
      <c r="E32" s="480"/>
      <c r="F32" s="21"/>
      <c r="G32" s="22"/>
      <c r="H32" s="23">
        <f t="shared" si="2"/>
        <v>0</v>
      </c>
      <c r="I32" s="18"/>
      <c r="J32" s="3"/>
    </row>
    <row r="33" spans="1:10" ht="12.75" customHeight="1">
      <c r="A33" s="2"/>
      <c r="B33" s="490" t="s">
        <v>12</v>
      </c>
      <c r="C33" s="491"/>
      <c r="D33" s="491"/>
      <c r="E33" s="491"/>
      <c r="F33" s="25">
        <f>SUM(F34,F38,F42,F46,F50,F54)</f>
        <v>0</v>
      </c>
      <c r="G33" s="26">
        <f>SUM(G34,G38,G42,G46,G50,G54)</f>
        <v>0</v>
      </c>
      <c r="H33" s="27">
        <f>SUM(F33:G33)</f>
        <v>0</v>
      </c>
      <c r="I33" s="28"/>
      <c r="J33" s="3"/>
    </row>
    <row r="34" spans="1:10" ht="12.75" customHeight="1">
      <c r="A34" s="2"/>
      <c r="B34" s="481" t="s">
        <v>13</v>
      </c>
      <c r="C34" s="482"/>
      <c r="D34" s="482"/>
      <c r="E34" s="482"/>
      <c r="F34" s="15">
        <f>SUM(F35:F37)</f>
        <v>0</v>
      </c>
      <c r="G34" s="16">
        <f>SUM(G35:G37)</f>
        <v>0</v>
      </c>
      <c r="H34" s="17">
        <f>SUM(F34:G34)</f>
        <v>0</v>
      </c>
      <c r="I34" s="18"/>
      <c r="J34" s="3"/>
    </row>
    <row r="35" spans="1:10" ht="12.75" customHeight="1">
      <c r="A35" s="2"/>
      <c r="B35" s="479" t="s">
        <v>6</v>
      </c>
      <c r="C35" s="480"/>
      <c r="D35" s="480"/>
      <c r="E35" s="492"/>
      <c r="F35" s="21"/>
      <c r="G35" s="22"/>
      <c r="H35" s="23">
        <f>SUM(F35:G35)</f>
        <v>0</v>
      </c>
      <c r="I35" s="18"/>
      <c r="J35" s="3"/>
    </row>
    <row r="36" spans="1:10" ht="12.75" customHeight="1">
      <c r="A36" s="2"/>
      <c r="B36" s="479" t="s">
        <v>14</v>
      </c>
      <c r="C36" s="480"/>
      <c r="D36" s="480"/>
      <c r="E36" s="480"/>
      <c r="F36" s="21"/>
      <c r="G36" s="22"/>
      <c r="H36" s="23">
        <f t="shared" ref="H36:H56" si="3">SUM(F36:G36)</f>
        <v>0</v>
      </c>
      <c r="I36" s="18"/>
      <c r="J36" s="3"/>
    </row>
    <row r="37" spans="1:10" ht="12.75" customHeight="1">
      <c r="A37" s="2"/>
      <c r="B37" s="479" t="s">
        <v>6</v>
      </c>
      <c r="C37" s="480"/>
      <c r="D37" s="480"/>
      <c r="E37" s="480"/>
      <c r="F37" s="21"/>
      <c r="G37" s="22"/>
      <c r="H37" s="23">
        <f t="shared" si="3"/>
        <v>0</v>
      </c>
      <c r="I37" s="18"/>
      <c r="J37" s="3"/>
    </row>
    <row r="38" spans="1:10" ht="12.75" customHeight="1">
      <c r="A38" s="2"/>
      <c r="B38" s="481" t="s">
        <v>15</v>
      </c>
      <c r="C38" s="482"/>
      <c r="D38" s="482"/>
      <c r="E38" s="482"/>
      <c r="F38" s="15">
        <f>SUM(F39:F41)</f>
        <v>0</v>
      </c>
      <c r="G38" s="16">
        <f>SUM(G39:G41)</f>
        <v>0</v>
      </c>
      <c r="H38" s="17">
        <f t="shared" si="3"/>
        <v>0</v>
      </c>
      <c r="I38" s="18"/>
      <c r="J38" s="3"/>
    </row>
    <row r="39" spans="1:10" ht="12.75" customHeight="1">
      <c r="A39" s="2"/>
      <c r="B39" s="479" t="s">
        <v>6</v>
      </c>
      <c r="C39" s="480"/>
      <c r="D39" s="480"/>
      <c r="E39" s="480"/>
      <c r="F39" s="21"/>
      <c r="G39" s="22"/>
      <c r="H39" s="23">
        <f t="shared" si="3"/>
        <v>0</v>
      </c>
      <c r="I39" s="18"/>
      <c r="J39" s="3"/>
    </row>
    <row r="40" spans="1:10" ht="12.75" customHeight="1">
      <c r="A40" s="2"/>
      <c r="B40" s="479" t="s">
        <v>6</v>
      </c>
      <c r="C40" s="480"/>
      <c r="D40" s="480"/>
      <c r="E40" s="480"/>
      <c r="F40" s="21"/>
      <c r="G40" s="22"/>
      <c r="H40" s="23">
        <f t="shared" si="3"/>
        <v>0</v>
      </c>
      <c r="I40" s="18"/>
      <c r="J40" s="3"/>
    </row>
    <row r="41" spans="1:10" ht="12.75" customHeight="1">
      <c r="A41" s="2"/>
      <c r="B41" s="479" t="s">
        <v>6</v>
      </c>
      <c r="C41" s="480"/>
      <c r="D41" s="480"/>
      <c r="E41" s="480"/>
      <c r="F41" s="21"/>
      <c r="G41" s="22"/>
      <c r="H41" s="23">
        <f t="shared" si="3"/>
        <v>0</v>
      </c>
      <c r="I41" s="18"/>
      <c r="J41" s="3"/>
    </row>
    <row r="42" spans="1:10" ht="12.75" customHeight="1">
      <c r="A42" s="2"/>
      <c r="B42" s="481" t="s">
        <v>16</v>
      </c>
      <c r="C42" s="482"/>
      <c r="D42" s="482"/>
      <c r="E42" s="482"/>
      <c r="F42" s="15">
        <f>SUM(F43:F45)</f>
        <v>0</v>
      </c>
      <c r="G42" s="16">
        <f>SUM(G43:G45)</f>
        <v>0</v>
      </c>
      <c r="H42" s="17">
        <f t="shared" si="3"/>
        <v>0</v>
      </c>
      <c r="I42" s="18"/>
      <c r="J42" s="3"/>
    </row>
    <row r="43" spans="1:10" ht="12.75" customHeight="1">
      <c r="A43" s="2"/>
      <c r="B43" s="479" t="s">
        <v>6</v>
      </c>
      <c r="C43" s="480"/>
      <c r="D43" s="480"/>
      <c r="E43" s="480"/>
      <c r="F43" s="21"/>
      <c r="G43" s="22"/>
      <c r="H43" s="23">
        <f t="shared" si="3"/>
        <v>0</v>
      </c>
      <c r="I43" s="18"/>
      <c r="J43" s="3"/>
    </row>
    <row r="44" spans="1:10" ht="12.75" customHeight="1">
      <c r="A44" s="2"/>
      <c r="B44" s="479" t="s">
        <v>6</v>
      </c>
      <c r="C44" s="480"/>
      <c r="D44" s="480"/>
      <c r="E44" s="480"/>
      <c r="F44" s="21"/>
      <c r="G44" s="22"/>
      <c r="H44" s="23">
        <f t="shared" si="3"/>
        <v>0</v>
      </c>
      <c r="I44" s="18"/>
      <c r="J44" s="3"/>
    </row>
    <row r="45" spans="1:10" ht="12.75" customHeight="1">
      <c r="A45" s="2"/>
      <c r="B45" s="479" t="s">
        <v>6</v>
      </c>
      <c r="C45" s="480"/>
      <c r="D45" s="480"/>
      <c r="E45" s="480"/>
      <c r="F45" s="21"/>
      <c r="G45" s="22"/>
      <c r="H45" s="23">
        <f t="shared" si="3"/>
        <v>0</v>
      </c>
      <c r="I45" s="18"/>
      <c r="J45" s="3"/>
    </row>
    <row r="46" spans="1:10" ht="12.75" customHeight="1">
      <c r="A46" s="2"/>
      <c r="B46" s="481" t="s">
        <v>17</v>
      </c>
      <c r="C46" s="482"/>
      <c r="D46" s="482"/>
      <c r="E46" s="482"/>
      <c r="F46" s="15">
        <f>SUM(F47:F49)</f>
        <v>0</v>
      </c>
      <c r="G46" s="16">
        <f>SUM(G47:G49)</f>
        <v>0</v>
      </c>
      <c r="H46" s="17">
        <f t="shared" si="3"/>
        <v>0</v>
      </c>
      <c r="I46" s="18"/>
      <c r="J46" s="3"/>
    </row>
    <row r="47" spans="1:10" ht="12.75" customHeight="1">
      <c r="A47" s="2"/>
      <c r="B47" s="479" t="s">
        <v>6</v>
      </c>
      <c r="C47" s="480"/>
      <c r="D47" s="480"/>
      <c r="E47" s="480"/>
      <c r="F47" s="21"/>
      <c r="G47" s="22"/>
      <c r="H47" s="23">
        <f t="shared" si="3"/>
        <v>0</v>
      </c>
      <c r="I47" s="18"/>
      <c r="J47" s="3"/>
    </row>
    <row r="48" spans="1:10" ht="12.75" customHeight="1">
      <c r="A48" s="2"/>
      <c r="B48" s="479" t="s">
        <v>6</v>
      </c>
      <c r="C48" s="480"/>
      <c r="D48" s="480"/>
      <c r="E48" s="480"/>
      <c r="F48" s="21"/>
      <c r="G48" s="22"/>
      <c r="H48" s="23">
        <f t="shared" si="3"/>
        <v>0</v>
      </c>
      <c r="I48" s="18"/>
      <c r="J48" s="3"/>
    </row>
    <row r="49" spans="1:13" ht="12.75" customHeight="1">
      <c r="A49" s="2"/>
      <c r="B49" s="479" t="s">
        <v>6</v>
      </c>
      <c r="C49" s="480"/>
      <c r="D49" s="480"/>
      <c r="E49" s="480"/>
      <c r="F49" s="21"/>
      <c r="G49" s="22"/>
      <c r="H49" s="23">
        <f t="shared" si="3"/>
        <v>0</v>
      </c>
      <c r="I49" s="18"/>
      <c r="J49" s="3"/>
    </row>
    <row r="50" spans="1:13" ht="12.75" customHeight="1">
      <c r="A50" s="2"/>
      <c r="B50" s="481" t="s">
        <v>18</v>
      </c>
      <c r="C50" s="482"/>
      <c r="D50" s="482"/>
      <c r="E50" s="482"/>
      <c r="F50" s="15">
        <f>SUM(F51:F53)</f>
        <v>0</v>
      </c>
      <c r="G50" s="16">
        <f>SUM(G51:G53)</f>
        <v>0</v>
      </c>
      <c r="H50" s="17">
        <f t="shared" si="3"/>
        <v>0</v>
      </c>
      <c r="I50" s="18"/>
      <c r="J50" s="3"/>
    </row>
    <row r="51" spans="1:13" ht="12.75" customHeight="1">
      <c r="A51" s="2"/>
      <c r="B51" s="479" t="s">
        <v>6</v>
      </c>
      <c r="C51" s="480"/>
      <c r="D51" s="480"/>
      <c r="E51" s="480"/>
      <c r="F51" s="21"/>
      <c r="G51" s="22"/>
      <c r="H51" s="23">
        <f t="shared" si="3"/>
        <v>0</v>
      </c>
      <c r="I51" s="18"/>
      <c r="J51" s="3"/>
    </row>
    <row r="52" spans="1:13" ht="12.75" customHeight="1">
      <c r="A52" s="2"/>
      <c r="B52" s="479" t="s">
        <v>6</v>
      </c>
      <c r="C52" s="480"/>
      <c r="D52" s="480"/>
      <c r="E52" s="480"/>
      <c r="F52" s="21"/>
      <c r="G52" s="22"/>
      <c r="H52" s="23">
        <f t="shared" si="3"/>
        <v>0</v>
      </c>
      <c r="I52" s="18"/>
      <c r="J52" s="3"/>
    </row>
    <row r="53" spans="1:13" ht="12.75" customHeight="1">
      <c r="A53" s="2"/>
      <c r="B53" s="479" t="s">
        <v>6</v>
      </c>
      <c r="C53" s="480"/>
      <c r="D53" s="480"/>
      <c r="E53" s="480"/>
      <c r="F53" s="21"/>
      <c r="G53" s="22"/>
      <c r="H53" s="23">
        <f t="shared" si="3"/>
        <v>0</v>
      </c>
      <c r="I53" s="18"/>
      <c r="J53" s="3"/>
    </row>
    <row r="54" spans="1:13" ht="12.75" customHeight="1">
      <c r="A54" s="2"/>
      <c r="B54" s="481" t="s">
        <v>19</v>
      </c>
      <c r="C54" s="482"/>
      <c r="D54" s="482"/>
      <c r="E54" s="482"/>
      <c r="F54" s="15">
        <f>SUM(F55:F57)</f>
        <v>0</v>
      </c>
      <c r="G54" s="16">
        <f>SUM(G55:G57)</f>
        <v>0</v>
      </c>
      <c r="H54" s="17">
        <f t="shared" si="3"/>
        <v>0</v>
      </c>
      <c r="I54" s="18"/>
      <c r="J54" s="3"/>
    </row>
    <row r="55" spans="1:13" ht="12.75" customHeight="1">
      <c r="A55" s="2"/>
      <c r="B55" s="479" t="s">
        <v>6</v>
      </c>
      <c r="C55" s="480"/>
      <c r="D55" s="480"/>
      <c r="E55" s="480"/>
      <c r="F55" s="21"/>
      <c r="G55" s="22"/>
      <c r="H55" s="23">
        <f t="shared" si="3"/>
        <v>0</v>
      </c>
      <c r="I55" s="18"/>
      <c r="J55" s="3"/>
    </row>
    <row r="56" spans="1:13" ht="12.75" customHeight="1">
      <c r="A56" s="2"/>
      <c r="B56" s="479" t="s">
        <v>6</v>
      </c>
      <c r="C56" s="480"/>
      <c r="D56" s="480"/>
      <c r="E56" s="480"/>
      <c r="F56" s="21"/>
      <c r="G56" s="22"/>
      <c r="H56" s="23">
        <f t="shared" si="3"/>
        <v>0</v>
      </c>
      <c r="I56" s="18"/>
      <c r="J56" s="3"/>
    </row>
    <row r="57" spans="1:13" ht="12.75" customHeight="1" thickBot="1">
      <c r="A57" s="2"/>
      <c r="B57" s="483" t="s">
        <v>6</v>
      </c>
      <c r="C57" s="484"/>
      <c r="D57" s="484"/>
      <c r="E57" s="484"/>
      <c r="F57" s="30"/>
      <c r="G57" s="31"/>
      <c r="H57" s="32">
        <f>SUM(F57:G57)</f>
        <v>0</v>
      </c>
      <c r="I57" s="33"/>
      <c r="J57" s="3"/>
      <c r="L57" s="360" t="s">
        <v>157</v>
      </c>
    </row>
    <row r="58" spans="1:13" ht="33" customHeight="1" thickTop="1" thickBot="1">
      <c r="A58" s="2"/>
      <c r="B58" s="497" t="s">
        <v>104</v>
      </c>
      <c r="C58" s="498"/>
      <c r="D58" s="499"/>
      <c r="E58" s="34" t="s">
        <v>20</v>
      </c>
      <c r="F58" s="35">
        <f>SUM(F7,F16,F25,F33)</f>
        <v>0</v>
      </c>
      <c r="G58" s="36">
        <f>SUM(G7,G16,G25,G33)</f>
        <v>0</v>
      </c>
      <c r="H58" s="37">
        <f>SUM(F58:G58)</f>
        <v>0</v>
      </c>
      <c r="I58" s="38"/>
      <c r="J58" s="3"/>
      <c r="L58" s="361" t="str">
        <f>IF(F58&lt;=150000000,"OK","NG")</f>
        <v>OK</v>
      </c>
    </row>
    <row r="59" spans="1:13" ht="5.25" customHeight="1">
      <c r="A59" s="2"/>
      <c r="B59" s="39"/>
      <c r="C59" s="39"/>
      <c r="D59" s="39"/>
      <c r="E59" s="40"/>
      <c r="F59" s="39"/>
      <c r="G59" s="39"/>
      <c r="H59" s="39"/>
      <c r="J59" s="3"/>
    </row>
    <row r="60" spans="1:13" s="146" customFormat="1" ht="14.25" customHeight="1" thickBot="1">
      <c r="A60" s="150"/>
      <c r="B60" s="151"/>
      <c r="C60" s="488" t="s">
        <v>21</v>
      </c>
      <c r="D60" s="488"/>
      <c r="E60" s="489"/>
      <c r="F60" s="489"/>
      <c r="G60" s="151" t="s">
        <v>22</v>
      </c>
      <c r="H60" s="153" t="s">
        <v>280</v>
      </c>
      <c r="I60" s="151"/>
      <c r="J60" s="152"/>
      <c r="L60" s="296"/>
    </row>
    <row r="61" spans="1:13" ht="15" customHeight="1" thickBot="1">
      <c r="A61" s="41"/>
      <c r="B61" s="42" t="s">
        <v>23</v>
      </c>
      <c r="C61" s="42"/>
      <c r="D61" s="43"/>
      <c r="E61" s="43"/>
      <c r="F61" s="44"/>
      <c r="G61" s="44"/>
      <c r="H61" s="44"/>
      <c r="I61" s="44" t="s">
        <v>0</v>
      </c>
      <c r="J61" s="45"/>
    </row>
    <row r="62" spans="1:13" ht="39" customHeight="1">
      <c r="A62" s="2"/>
      <c r="B62" s="493" t="s">
        <v>99</v>
      </c>
      <c r="C62" s="494"/>
      <c r="D62" s="494"/>
      <c r="E62" s="494"/>
      <c r="F62" s="7" t="s">
        <v>1</v>
      </c>
      <c r="G62" s="8" t="s">
        <v>2</v>
      </c>
      <c r="H62" s="9" t="s">
        <v>135</v>
      </c>
      <c r="I62" s="10" t="s">
        <v>3</v>
      </c>
      <c r="J62" s="3"/>
    </row>
    <row r="63" spans="1:13" ht="12.75" customHeight="1">
      <c r="A63" s="2"/>
      <c r="B63" s="495" t="s">
        <v>4</v>
      </c>
      <c r="C63" s="496"/>
      <c r="D63" s="496"/>
      <c r="E63" s="496"/>
      <c r="F63" s="11">
        <f>SUM(F64,F68)</f>
        <v>0</v>
      </c>
      <c r="G63" s="12">
        <f>SUM(G64,G68)</f>
        <v>0</v>
      </c>
      <c r="H63" s="13">
        <f>SUM(F63:G63)</f>
        <v>0</v>
      </c>
      <c r="I63" s="14"/>
      <c r="J63" s="19"/>
      <c r="K63" s="20"/>
      <c r="L63" s="20"/>
      <c r="M63" s="20"/>
    </row>
    <row r="64" spans="1:13">
      <c r="A64" s="2"/>
      <c r="B64" s="481" t="s">
        <v>5</v>
      </c>
      <c r="C64" s="482"/>
      <c r="D64" s="482"/>
      <c r="E64" s="482"/>
      <c r="F64" s="15">
        <f>SUM(F65:F67)</f>
        <v>0</v>
      </c>
      <c r="G64" s="16">
        <f>SUM(G65:G67)</f>
        <v>0</v>
      </c>
      <c r="H64" s="17">
        <f t="shared" ref="H64:H88" si="4">SUM(F64:G64)</f>
        <v>0</v>
      </c>
      <c r="I64" s="18"/>
      <c r="J64" s="19"/>
      <c r="K64" s="20"/>
      <c r="L64" s="20"/>
      <c r="M64" s="20"/>
    </row>
    <row r="65" spans="1:13" ht="12.75" customHeight="1">
      <c r="A65" s="2"/>
      <c r="B65" s="479" t="s">
        <v>6</v>
      </c>
      <c r="C65" s="480"/>
      <c r="D65" s="480"/>
      <c r="E65" s="480"/>
      <c r="F65" s="21"/>
      <c r="G65" s="22"/>
      <c r="H65" s="23">
        <f t="shared" si="4"/>
        <v>0</v>
      </c>
      <c r="I65" s="18"/>
      <c r="J65" s="19"/>
      <c r="K65" s="20"/>
      <c r="L65" s="20"/>
      <c r="M65" s="20"/>
    </row>
    <row r="66" spans="1:13" ht="12.75" customHeight="1">
      <c r="A66" s="2"/>
      <c r="B66" s="479" t="s">
        <v>6</v>
      </c>
      <c r="C66" s="480"/>
      <c r="D66" s="480"/>
      <c r="E66" s="480"/>
      <c r="F66" s="21"/>
      <c r="G66" s="22"/>
      <c r="H66" s="23">
        <f t="shared" si="4"/>
        <v>0</v>
      </c>
      <c r="I66" s="18"/>
      <c r="J66" s="19"/>
      <c r="K66" s="20"/>
      <c r="L66" s="20"/>
      <c r="M66" s="20"/>
    </row>
    <row r="67" spans="1:13" ht="12.75" customHeight="1">
      <c r="A67" s="2"/>
      <c r="B67" s="479" t="s">
        <v>6</v>
      </c>
      <c r="C67" s="480"/>
      <c r="D67" s="480"/>
      <c r="E67" s="480"/>
      <c r="F67" s="21"/>
      <c r="G67" s="22"/>
      <c r="H67" s="23">
        <f t="shared" si="4"/>
        <v>0</v>
      </c>
      <c r="I67" s="18"/>
      <c r="J67" s="19"/>
      <c r="K67" s="20"/>
      <c r="L67" s="20"/>
      <c r="M67" s="20"/>
    </row>
    <row r="68" spans="1:13" ht="12.75" customHeight="1">
      <c r="A68" s="2"/>
      <c r="B68" s="481" t="s">
        <v>7</v>
      </c>
      <c r="C68" s="482"/>
      <c r="D68" s="482"/>
      <c r="E68" s="482"/>
      <c r="F68" s="15">
        <f>SUM(F69:F71)</f>
        <v>0</v>
      </c>
      <c r="G68" s="16">
        <f>SUM(G69:G71)</f>
        <v>0</v>
      </c>
      <c r="H68" s="17">
        <f t="shared" si="4"/>
        <v>0</v>
      </c>
      <c r="I68" s="18"/>
      <c r="J68" s="19"/>
      <c r="K68" s="20"/>
      <c r="L68" s="20"/>
      <c r="M68" s="20"/>
    </row>
    <row r="69" spans="1:13" ht="12.75" customHeight="1">
      <c r="A69" s="2"/>
      <c r="B69" s="479" t="s">
        <v>6</v>
      </c>
      <c r="C69" s="480"/>
      <c r="D69" s="480"/>
      <c r="E69" s="480"/>
      <c r="F69" s="21"/>
      <c r="G69" s="22"/>
      <c r="H69" s="23">
        <f t="shared" si="4"/>
        <v>0</v>
      </c>
      <c r="I69" s="18"/>
      <c r="J69" s="19"/>
      <c r="K69" s="20"/>
      <c r="L69" s="20"/>
      <c r="M69" s="20"/>
    </row>
    <row r="70" spans="1:13" ht="12.75" customHeight="1">
      <c r="A70" s="2"/>
      <c r="B70" s="479" t="s">
        <v>6</v>
      </c>
      <c r="C70" s="480"/>
      <c r="D70" s="480"/>
      <c r="E70" s="480"/>
      <c r="F70" s="21"/>
      <c r="G70" s="22"/>
      <c r="H70" s="23">
        <f t="shared" si="4"/>
        <v>0</v>
      </c>
      <c r="I70" s="18"/>
      <c r="J70" s="19"/>
      <c r="K70" s="20"/>
      <c r="L70" s="20"/>
      <c r="M70" s="20"/>
    </row>
    <row r="71" spans="1:13" ht="12.75" customHeight="1">
      <c r="A71" s="2"/>
      <c r="B71" s="479" t="s">
        <v>6</v>
      </c>
      <c r="C71" s="480"/>
      <c r="D71" s="480"/>
      <c r="E71" s="480"/>
      <c r="F71" s="21"/>
      <c r="G71" s="22"/>
      <c r="H71" s="23">
        <f t="shared" si="4"/>
        <v>0</v>
      </c>
      <c r="I71" s="18"/>
      <c r="J71" s="24"/>
      <c r="K71" s="20"/>
      <c r="L71" s="20"/>
      <c r="M71" s="20"/>
    </row>
    <row r="72" spans="1:13" ht="12.75" customHeight="1">
      <c r="A72" s="2"/>
      <c r="B72" s="490" t="s">
        <v>8</v>
      </c>
      <c r="C72" s="491"/>
      <c r="D72" s="491"/>
      <c r="E72" s="491"/>
      <c r="F72" s="25">
        <f>SUM(F73,F77)</f>
        <v>0</v>
      </c>
      <c r="G72" s="26">
        <f>SUM(G73,G77)</f>
        <v>0</v>
      </c>
      <c r="H72" s="27">
        <f t="shared" si="4"/>
        <v>0</v>
      </c>
      <c r="I72" s="28"/>
      <c r="J72" s="24"/>
      <c r="K72" s="20"/>
      <c r="L72" s="20"/>
      <c r="M72" s="20"/>
    </row>
    <row r="73" spans="1:13" ht="12.75" customHeight="1">
      <c r="A73" s="2"/>
      <c r="B73" s="481" t="s">
        <v>9</v>
      </c>
      <c r="C73" s="482"/>
      <c r="D73" s="482"/>
      <c r="E73" s="482"/>
      <c r="F73" s="15">
        <f>SUM(F74:F76)</f>
        <v>0</v>
      </c>
      <c r="G73" s="16">
        <f>SUM(G74:G76)</f>
        <v>0</v>
      </c>
      <c r="H73" s="17">
        <f t="shared" si="4"/>
        <v>0</v>
      </c>
      <c r="I73" s="18"/>
      <c r="J73" s="3"/>
    </row>
    <row r="74" spans="1:13" ht="12.75" customHeight="1">
      <c r="A74" s="2"/>
      <c r="B74" s="479" t="s">
        <v>6</v>
      </c>
      <c r="C74" s="480"/>
      <c r="D74" s="480"/>
      <c r="E74" s="480"/>
      <c r="F74" s="21"/>
      <c r="G74" s="22"/>
      <c r="H74" s="23">
        <f t="shared" si="4"/>
        <v>0</v>
      </c>
      <c r="I74" s="18"/>
      <c r="J74" s="3"/>
    </row>
    <row r="75" spans="1:13" ht="12.75" customHeight="1">
      <c r="A75" s="2"/>
      <c r="B75" s="479" t="s">
        <v>6</v>
      </c>
      <c r="C75" s="480"/>
      <c r="D75" s="480"/>
      <c r="E75" s="480"/>
      <c r="F75" s="21"/>
      <c r="G75" s="22"/>
      <c r="H75" s="23">
        <f t="shared" si="4"/>
        <v>0</v>
      </c>
      <c r="I75" s="18"/>
      <c r="J75" s="3"/>
    </row>
    <row r="76" spans="1:13" ht="12.75" customHeight="1">
      <c r="A76" s="2"/>
      <c r="B76" s="479" t="s">
        <v>6</v>
      </c>
      <c r="C76" s="480"/>
      <c r="D76" s="480"/>
      <c r="E76" s="480"/>
      <c r="F76" s="21"/>
      <c r="G76" s="22"/>
      <c r="H76" s="23">
        <f t="shared" si="4"/>
        <v>0</v>
      </c>
      <c r="I76" s="18"/>
      <c r="J76" s="3"/>
    </row>
    <row r="77" spans="1:13" ht="12.75" customHeight="1">
      <c r="A77" s="2"/>
      <c r="B77" s="481" t="s">
        <v>10</v>
      </c>
      <c r="C77" s="482"/>
      <c r="D77" s="482"/>
      <c r="E77" s="482"/>
      <c r="F77" s="15">
        <f>SUM(F78:F80)</f>
        <v>0</v>
      </c>
      <c r="G77" s="16">
        <f>SUM(G78:G80)</f>
        <v>0</v>
      </c>
      <c r="H77" s="17">
        <f t="shared" si="4"/>
        <v>0</v>
      </c>
      <c r="I77" s="18"/>
      <c r="J77" s="3"/>
    </row>
    <row r="78" spans="1:13" ht="12.75" customHeight="1">
      <c r="A78" s="2"/>
      <c r="B78" s="479" t="s">
        <v>6</v>
      </c>
      <c r="C78" s="480"/>
      <c r="D78" s="480"/>
      <c r="E78" s="480"/>
      <c r="F78" s="21"/>
      <c r="G78" s="22"/>
      <c r="H78" s="23">
        <f t="shared" si="4"/>
        <v>0</v>
      </c>
      <c r="I78" s="18"/>
      <c r="J78" s="3"/>
    </row>
    <row r="79" spans="1:13" ht="12.75" customHeight="1">
      <c r="A79" s="2"/>
      <c r="B79" s="479" t="s">
        <v>6</v>
      </c>
      <c r="C79" s="480"/>
      <c r="D79" s="480"/>
      <c r="E79" s="480"/>
      <c r="F79" s="21"/>
      <c r="G79" s="22"/>
      <c r="H79" s="23">
        <f t="shared" si="4"/>
        <v>0</v>
      </c>
      <c r="I79" s="18"/>
      <c r="J79" s="3"/>
    </row>
    <row r="80" spans="1:13" ht="12.75" customHeight="1">
      <c r="A80" s="2"/>
      <c r="B80" s="479" t="s">
        <v>6</v>
      </c>
      <c r="C80" s="480"/>
      <c r="D80" s="480"/>
      <c r="E80" s="480"/>
      <c r="F80" s="21"/>
      <c r="G80" s="22"/>
      <c r="H80" s="23">
        <f t="shared" si="4"/>
        <v>0</v>
      </c>
      <c r="I80" s="29"/>
      <c r="J80" s="3"/>
    </row>
    <row r="81" spans="1:10" ht="12.75" customHeight="1">
      <c r="A81" s="2"/>
      <c r="B81" s="490" t="s">
        <v>11</v>
      </c>
      <c r="C81" s="491"/>
      <c r="D81" s="491"/>
      <c r="E81" s="491"/>
      <c r="F81" s="25">
        <f>SUM(F82:F88)</f>
        <v>0</v>
      </c>
      <c r="G81" s="26">
        <f>SUM(G82:G88)</f>
        <v>0</v>
      </c>
      <c r="H81" s="27">
        <f t="shared" si="4"/>
        <v>0</v>
      </c>
      <c r="I81" s="18"/>
      <c r="J81" s="3"/>
    </row>
    <row r="82" spans="1:10" ht="12.75" customHeight="1">
      <c r="A82" s="2"/>
      <c r="B82" s="479" t="s">
        <v>6</v>
      </c>
      <c r="C82" s="480"/>
      <c r="D82" s="480"/>
      <c r="E82" s="480"/>
      <c r="F82" s="21"/>
      <c r="G82" s="22"/>
      <c r="H82" s="23">
        <f t="shared" si="4"/>
        <v>0</v>
      </c>
      <c r="I82" s="18"/>
      <c r="J82" s="3"/>
    </row>
    <row r="83" spans="1:10" ht="12.75" customHeight="1">
      <c r="A83" s="2"/>
      <c r="B83" s="479" t="s">
        <v>6</v>
      </c>
      <c r="C83" s="480"/>
      <c r="D83" s="480"/>
      <c r="E83" s="480"/>
      <c r="F83" s="21"/>
      <c r="G83" s="22"/>
      <c r="H83" s="23">
        <f t="shared" si="4"/>
        <v>0</v>
      </c>
      <c r="I83" s="18"/>
      <c r="J83" s="3"/>
    </row>
    <row r="84" spans="1:10" ht="12.75" customHeight="1">
      <c r="A84" s="2"/>
      <c r="B84" s="479" t="s">
        <v>6</v>
      </c>
      <c r="C84" s="480"/>
      <c r="D84" s="480"/>
      <c r="E84" s="480"/>
      <c r="F84" s="21"/>
      <c r="G84" s="22"/>
      <c r="H84" s="23">
        <f t="shared" si="4"/>
        <v>0</v>
      </c>
      <c r="I84" s="18"/>
      <c r="J84" s="3"/>
    </row>
    <row r="85" spans="1:10" ht="12.75" customHeight="1">
      <c r="A85" s="2"/>
      <c r="B85" s="479" t="s">
        <v>6</v>
      </c>
      <c r="C85" s="480"/>
      <c r="D85" s="480"/>
      <c r="E85" s="480"/>
      <c r="F85" s="21"/>
      <c r="G85" s="22"/>
      <c r="H85" s="23">
        <f t="shared" si="4"/>
        <v>0</v>
      </c>
      <c r="I85" s="18"/>
      <c r="J85" s="3"/>
    </row>
    <row r="86" spans="1:10" ht="12.75" customHeight="1">
      <c r="A86" s="2"/>
      <c r="B86" s="479" t="s">
        <v>6</v>
      </c>
      <c r="C86" s="480"/>
      <c r="D86" s="480"/>
      <c r="E86" s="480"/>
      <c r="F86" s="21"/>
      <c r="G86" s="22"/>
      <c r="H86" s="23">
        <f t="shared" si="4"/>
        <v>0</v>
      </c>
      <c r="I86" s="18"/>
      <c r="J86" s="3"/>
    </row>
    <row r="87" spans="1:10" ht="12.75" customHeight="1">
      <c r="A87" s="2"/>
      <c r="B87" s="479" t="s">
        <v>6</v>
      </c>
      <c r="C87" s="480"/>
      <c r="D87" s="480"/>
      <c r="E87" s="492"/>
      <c r="F87" s="21"/>
      <c r="G87" s="22"/>
      <c r="H87" s="23">
        <f t="shared" si="4"/>
        <v>0</v>
      </c>
      <c r="I87" s="18"/>
      <c r="J87" s="3"/>
    </row>
    <row r="88" spans="1:10" ht="12.75" customHeight="1">
      <c r="A88" s="2"/>
      <c r="B88" s="479" t="s">
        <v>6</v>
      </c>
      <c r="C88" s="480"/>
      <c r="D88" s="480"/>
      <c r="E88" s="480"/>
      <c r="F88" s="21"/>
      <c r="G88" s="22"/>
      <c r="H88" s="23">
        <f t="shared" si="4"/>
        <v>0</v>
      </c>
      <c r="I88" s="18"/>
      <c r="J88" s="3"/>
    </row>
    <row r="89" spans="1:10" ht="12.75" customHeight="1">
      <c r="A89" s="2"/>
      <c r="B89" s="490" t="s">
        <v>12</v>
      </c>
      <c r="C89" s="491"/>
      <c r="D89" s="491"/>
      <c r="E89" s="491"/>
      <c r="F89" s="25">
        <f>SUM(F90,F94,F98,F102,F106,F110)</f>
        <v>0</v>
      </c>
      <c r="G89" s="26">
        <f>SUM(G90,G94,G98,G102,G106,G110)</f>
        <v>0</v>
      </c>
      <c r="H89" s="27">
        <f>SUM(F89:G89)</f>
        <v>0</v>
      </c>
      <c r="I89" s="28"/>
      <c r="J89" s="3"/>
    </row>
    <row r="90" spans="1:10" ht="12.75" customHeight="1">
      <c r="A90" s="2"/>
      <c r="B90" s="481" t="s">
        <v>13</v>
      </c>
      <c r="C90" s="482"/>
      <c r="D90" s="482"/>
      <c r="E90" s="482"/>
      <c r="F90" s="15">
        <f>SUM(F91:F93)</f>
        <v>0</v>
      </c>
      <c r="G90" s="16">
        <f>SUM(G91:G93)</f>
        <v>0</v>
      </c>
      <c r="H90" s="17">
        <f>SUM(F90:G90)</f>
        <v>0</v>
      </c>
      <c r="I90" s="18"/>
      <c r="J90" s="3"/>
    </row>
    <row r="91" spans="1:10" ht="12.75" customHeight="1">
      <c r="A91" s="2"/>
      <c r="B91" s="479" t="s">
        <v>6</v>
      </c>
      <c r="C91" s="480"/>
      <c r="D91" s="480"/>
      <c r="E91" s="492"/>
      <c r="F91" s="21"/>
      <c r="G91" s="22"/>
      <c r="H91" s="23">
        <f t="shared" ref="H91:H112" si="5">SUM(F91:G91)</f>
        <v>0</v>
      </c>
      <c r="I91" s="18"/>
      <c r="J91" s="3"/>
    </row>
    <row r="92" spans="1:10" ht="12.75" customHeight="1">
      <c r="A92" s="2"/>
      <c r="B92" s="479" t="s">
        <v>6</v>
      </c>
      <c r="C92" s="480"/>
      <c r="D92" s="480"/>
      <c r="E92" s="480"/>
      <c r="F92" s="21"/>
      <c r="G92" s="22"/>
      <c r="H92" s="23">
        <f>SUM(F92:G92)</f>
        <v>0</v>
      </c>
      <c r="I92" s="18"/>
      <c r="J92" s="3"/>
    </row>
    <row r="93" spans="1:10" ht="12.75" customHeight="1">
      <c r="A93" s="2"/>
      <c r="B93" s="479" t="s">
        <v>6</v>
      </c>
      <c r="C93" s="480"/>
      <c r="D93" s="480"/>
      <c r="E93" s="480"/>
      <c r="F93" s="21"/>
      <c r="G93" s="22"/>
      <c r="H93" s="23">
        <f t="shared" si="5"/>
        <v>0</v>
      </c>
      <c r="I93" s="18"/>
      <c r="J93" s="3"/>
    </row>
    <row r="94" spans="1:10" ht="12.75" customHeight="1">
      <c r="A94" s="2"/>
      <c r="B94" s="481" t="s">
        <v>15</v>
      </c>
      <c r="C94" s="482"/>
      <c r="D94" s="482"/>
      <c r="E94" s="482"/>
      <c r="F94" s="15">
        <f>SUM(F95:F97)</f>
        <v>0</v>
      </c>
      <c r="G94" s="16">
        <f>SUM(G95:G97)</f>
        <v>0</v>
      </c>
      <c r="H94" s="17">
        <f t="shared" si="5"/>
        <v>0</v>
      </c>
      <c r="I94" s="18"/>
      <c r="J94" s="3"/>
    </row>
    <row r="95" spans="1:10" ht="12.75" customHeight="1">
      <c r="A95" s="2"/>
      <c r="B95" s="479" t="s">
        <v>6</v>
      </c>
      <c r="C95" s="480"/>
      <c r="D95" s="480"/>
      <c r="E95" s="480"/>
      <c r="F95" s="21"/>
      <c r="G95" s="22"/>
      <c r="H95" s="23">
        <f t="shared" si="5"/>
        <v>0</v>
      </c>
      <c r="I95" s="18"/>
      <c r="J95" s="3"/>
    </row>
    <row r="96" spans="1:10" ht="12.75" customHeight="1">
      <c r="A96" s="2"/>
      <c r="B96" s="479" t="s">
        <v>6</v>
      </c>
      <c r="C96" s="480"/>
      <c r="D96" s="480"/>
      <c r="E96" s="480"/>
      <c r="F96" s="21"/>
      <c r="G96" s="22"/>
      <c r="H96" s="23">
        <f t="shared" si="5"/>
        <v>0</v>
      </c>
      <c r="I96" s="18"/>
      <c r="J96" s="3"/>
    </row>
    <row r="97" spans="1:10" ht="12.75" customHeight="1">
      <c r="A97" s="2"/>
      <c r="B97" s="479" t="s">
        <v>6</v>
      </c>
      <c r="C97" s="480"/>
      <c r="D97" s="480"/>
      <c r="E97" s="480"/>
      <c r="F97" s="21"/>
      <c r="G97" s="22"/>
      <c r="H97" s="23">
        <f t="shared" si="5"/>
        <v>0</v>
      </c>
      <c r="I97" s="18"/>
      <c r="J97" s="3"/>
    </row>
    <row r="98" spans="1:10" ht="12.75" customHeight="1">
      <c r="A98" s="2"/>
      <c r="B98" s="481" t="s">
        <v>16</v>
      </c>
      <c r="C98" s="482"/>
      <c r="D98" s="482"/>
      <c r="E98" s="482"/>
      <c r="F98" s="15">
        <f>SUM(F99:F101)</f>
        <v>0</v>
      </c>
      <c r="G98" s="16">
        <f>SUM(G99:G101)</f>
        <v>0</v>
      </c>
      <c r="H98" s="17">
        <f t="shared" si="5"/>
        <v>0</v>
      </c>
      <c r="I98" s="18"/>
      <c r="J98" s="3"/>
    </row>
    <row r="99" spans="1:10" ht="12.75" customHeight="1">
      <c r="A99" s="2"/>
      <c r="B99" s="479" t="s">
        <v>6</v>
      </c>
      <c r="C99" s="480"/>
      <c r="D99" s="480"/>
      <c r="E99" s="480"/>
      <c r="F99" s="21"/>
      <c r="G99" s="22"/>
      <c r="H99" s="23">
        <f t="shared" si="5"/>
        <v>0</v>
      </c>
      <c r="I99" s="18"/>
      <c r="J99" s="3"/>
    </row>
    <row r="100" spans="1:10" ht="12.75" customHeight="1">
      <c r="A100" s="2"/>
      <c r="B100" s="479" t="s">
        <v>6</v>
      </c>
      <c r="C100" s="480"/>
      <c r="D100" s="480"/>
      <c r="E100" s="480"/>
      <c r="F100" s="21"/>
      <c r="G100" s="22"/>
      <c r="H100" s="23">
        <f t="shared" si="5"/>
        <v>0</v>
      </c>
      <c r="I100" s="18"/>
      <c r="J100" s="3"/>
    </row>
    <row r="101" spans="1:10" ht="12.75" customHeight="1">
      <c r="A101" s="2"/>
      <c r="B101" s="479" t="s">
        <v>6</v>
      </c>
      <c r="C101" s="480"/>
      <c r="D101" s="480"/>
      <c r="E101" s="480"/>
      <c r="F101" s="21"/>
      <c r="G101" s="22"/>
      <c r="H101" s="23">
        <f t="shared" si="5"/>
        <v>0</v>
      </c>
      <c r="I101" s="18"/>
      <c r="J101" s="3"/>
    </row>
    <row r="102" spans="1:10" ht="12.75" customHeight="1">
      <c r="A102" s="2"/>
      <c r="B102" s="481" t="s">
        <v>17</v>
      </c>
      <c r="C102" s="482"/>
      <c r="D102" s="482"/>
      <c r="E102" s="482"/>
      <c r="F102" s="15">
        <f>SUM(F103:F105)</f>
        <v>0</v>
      </c>
      <c r="G102" s="16">
        <f>SUM(G103:G105)</f>
        <v>0</v>
      </c>
      <c r="H102" s="17">
        <f t="shared" si="5"/>
        <v>0</v>
      </c>
      <c r="I102" s="18"/>
      <c r="J102" s="3"/>
    </row>
    <row r="103" spans="1:10" ht="12.75" customHeight="1">
      <c r="A103" s="2"/>
      <c r="B103" s="479" t="s">
        <v>6</v>
      </c>
      <c r="C103" s="480"/>
      <c r="D103" s="480"/>
      <c r="E103" s="480"/>
      <c r="F103" s="21"/>
      <c r="G103" s="22"/>
      <c r="H103" s="23">
        <f t="shared" si="5"/>
        <v>0</v>
      </c>
      <c r="I103" s="18"/>
      <c r="J103" s="3"/>
    </row>
    <row r="104" spans="1:10" ht="12.75" customHeight="1">
      <c r="A104" s="2"/>
      <c r="B104" s="479" t="s">
        <v>6</v>
      </c>
      <c r="C104" s="480"/>
      <c r="D104" s="480"/>
      <c r="E104" s="480"/>
      <c r="F104" s="21"/>
      <c r="G104" s="22"/>
      <c r="H104" s="23">
        <f t="shared" si="5"/>
        <v>0</v>
      </c>
      <c r="I104" s="18"/>
      <c r="J104" s="3"/>
    </row>
    <row r="105" spans="1:10" ht="12.75" customHeight="1">
      <c r="A105" s="2"/>
      <c r="B105" s="479" t="s">
        <v>6</v>
      </c>
      <c r="C105" s="480"/>
      <c r="D105" s="480"/>
      <c r="E105" s="480"/>
      <c r="F105" s="21"/>
      <c r="G105" s="22"/>
      <c r="H105" s="23">
        <f t="shared" si="5"/>
        <v>0</v>
      </c>
      <c r="I105" s="18"/>
      <c r="J105" s="3"/>
    </row>
    <row r="106" spans="1:10" ht="12.75" customHeight="1">
      <c r="A106" s="2"/>
      <c r="B106" s="481" t="s">
        <v>18</v>
      </c>
      <c r="C106" s="482"/>
      <c r="D106" s="482"/>
      <c r="E106" s="482"/>
      <c r="F106" s="15">
        <f>SUM(F107:F109)</f>
        <v>0</v>
      </c>
      <c r="G106" s="16">
        <f>SUM(G107:G109)</f>
        <v>0</v>
      </c>
      <c r="H106" s="17">
        <f t="shared" si="5"/>
        <v>0</v>
      </c>
      <c r="I106" s="18"/>
      <c r="J106" s="3"/>
    </row>
    <row r="107" spans="1:10" ht="12.75" customHeight="1">
      <c r="A107" s="2"/>
      <c r="B107" s="479" t="s">
        <v>6</v>
      </c>
      <c r="C107" s="480"/>
      <c r="D107" s="480"/>
      <c r="E107" s="480"/>
      <c r="F107" s="21"/>
      <c r="G107" s="22"/>
      <c r="H107" s="23">
        <f t="shared" si="5"/>
        <v>0</v>
      </c>
      <c r="I107" s="18"/>
      <c r="J107" s="3"/>
    </row>
    <row r="108" spans="1:10" ht="12.75" customHeight="1">
      <c r="A108" s="2"/>
      <c r="B108" s="479" t="s">
        <v>6</v>
      </c>
      <c r="C108" s="480"/>
      <c r="D108" s="480"/>
      <c r="E108" s="480"/>
      <c r="F108" s="21"/>
      <c r="G108" s="22"/>
      <c r="H108" s="23">
        <f t="shared" si="5"/>
        <v>0</v>
      </c>
      <c r="I108" s="18"/>
      <c r="J108" s="3"/>
    </row>
    <row r="109" spans="1:10" ht="12.75" customHeight="1">
      <c r="A109" s="2"/>
      <c r="B109" s="479" t="s">
        <v>6</v>
      </c>
      <c r="C109" s="480"/>
      <c r="D109" s="480"/>
      <c r="E109" s="480"/>
      <c r="F109" s="21"/>
      <c r="G109" s="22"/>
      <c r="H109" s="23">
        <f t="shared" si="5"/>
        <v>0</v>
      </c>
      <c r="I109" s="18"/>
      <c r="J109" s="3"/>
    </row>
    <row r="110" spans="1:10" ht="12.75" customHeight="1">
      <c r="A110" s="2"/>
      <c r="B110" s="481" t="s">
        <v>19</v>
      </c>
      <c r="C110" s="482"/>
      <c r="D110" s="482"/>
      <c r="E110" s="482"/>
      <c r="F110" s="15">
        <f>SUM(F111:F113)</f>
        <v>0</v>
      </c>
      <c r="G110" s="16">
        <f>SUM(G111:G113)</f>
        <v>0</v>
      </c>
      <c r="H110" s="17">
        <f t="shared" si="5"/>
        <v>0</v>
      </c>
      <c r="I110" s="18"/>
      <c r="J110" s="3"/>
    </row>
    <row r="111" spans="1:10" ht="12.75" customHeight="1">
      <c r="A111" s="2"/>
      <c r="B111" s="479" t="s">
        <v>6</v>
      </c>
      <c r="C111" s="480"/>
      <c r="D111" s="480"/>
      <c r="E111" s="480"/>
      <c r="F111" s="21"/>
      <c r="G111" s="22"/>
      <c r="H111" s="23">
        <f t="shared" si="5"/>
        <v>0</v>
      </c>
      <c r="I111" s="18"/>
      <c r="J111" s="3"/>
    </row>
    <row r="112" spans="1:10" ht="12.75" customHeight="1">
      <c r="A112" s="2"/>
      <c r="B112" s="479" t="s">
        <v>6</v>
      </c>
      <c r="C112" s="480"/>
      <c r="D112" s="480"/>
      <c r="E112" s="480"/>
      <c r="F112" s="21"/>
      <c r="G112" s="22"/>
      <c r="H112" s="23">
        <f t="shared" si="5"/>
        <v>0</v>
      </c>
      <c r="I112" s="18"/>
      <c r="J112" s="3"/>
    </row>
    <row r="113" spans="1:13" ht="12.75" customHeight="1" thickBot="1">
      <c r="A113" s="2"/>
      <c r="B113" s="483" t="s">
        <v>6</v>
      </c>
      <c r="C113" s="484"/>
      <c r="D113" s="484"/>
      <c r="E113" s="484"/>
      <c r="F113" s="30"/>
      <c r="G113" s="31"/>
      <c r="H113" s="32">
        <f>SUM(F113:G113)</f>
        <v>0</v>
      </c>
      <c r="I113" s="33"/>
      <c r="J113" s="3"/>
      <c r="L113" s="360" t="s">
        <v>157</v>
      </c>
    </row>
    <row r="114" spans="1:13" ht="33" customHeight="1" thickTop="1" thickBot="1">
      <c r="A114" s="2"/>
      <c r="B114" s="497" t="s">
        <v>105</v>
      </c>
      <c r="C114" s="498"/>
      <c r="D114" s="499"/>
      <c r="E114" s="34" t="s">
        <v>20</v>
      </c>
      <c r="F114" s="35">
        <f>SUM(F63,F72,F81,F89)</f>
        <v>0</v>
      </c>
      <c r="G114" s="36">
        <f>SUM(G63,G72,G81,G89)</f>
        <v>0</v>
      </c>
      <c r="H114" s="37">
        <f>SUM(F114:G114)</f>
        <v>0</v>
      </c>
      <c r="I114" s="38"/>
      <c r="J114" s="3"/>
      <c r="L114" s="361" t="str">
        <f>IF(F114&lt;=150000000,"OK","NG")</f>
        <v>OK</v>
      </c>
    </row>
    <row r="115" spans="1:13" ht="5.25" customHeight="1">
      <c r="A115" s="2"/>
      <c r="B115" s="39"/>
      <c r="C115" s="39"/>
      <c r="D115" s="39"/>
      <c r="E115" s="40"/>
      <c r="F115" s="39"/>
      <c r="G115" s="39"/>
      <c r="H115" s="39"/>
      <c r="J115" s="3"/>
    </row>
    <row r="116" spans="1:13" s="146" customFormat="1" ht="14.25" customHeight="1" thickBot="1">
      <c r="A116" s="150"/>
      <c r="B116" s="151"/>
      <c r="C116" s="488" t="s">
        <v>21</v>
      </c>
      <c r="D116" s="488"/>
      <c r="E116" s="489">
        <f>E$60</f>
        <v>0</v>
      </c>
      <c r="F116" s="489"/>
      <c r="G116" s="151" t="s">
        <v>22</v>
      </c>
      <c r="H116" s="387" t="s">
        <v>280</v>
      </c>
      <c r="I116" s="151"/>
      <c r="J116" s="152" t="s">
        <v>92</v>
      </c>
      <c r="L116" s="296"/>
    </row>
    <row r="117" spans="1:13" ht="15" customHeight="1" thickBot="1">
      <c r="A117" s="41"/>
      <c r="B117" s="42" t="s">
        <v>23</v>
      </c>
      <c r="C117" s="42"/>
      <c r="D117" s="43"/>
      <c r="E117" s="43"/>
      <c r="F117" s="44"/>
      <c r="G117" s="44"/>
      <c r="H117" s="44"/>
      <c r="I117" s="44" t="s">
        <v>0</v>
      </c>
      <c r="J117" s="45"/>
    </row>
    <row r="118" spans="1:13" ht="38.25" customHeight="1">
      <c r="A118" s="2"/>
      <c r="B118" s="493" t="s">
        <v>100</v>
      </c>
      <c r="C118" s="494"/>
      <c r="D118" s="494"/>
      <c r="E118" s="494"/>
      <c r="F118" s="7" t="s">
        <v>1</v>
      </c>
      <c r="G118" s="8" t="s">
        <v>2</v>
      </c>
      <c r="H118" s="9" t="s">
        <v>135</v>
      </c>
      <c r="I118" s="10" t="s">
        <v>3</v>
      </c>
      <c r="J118" s="3"/>
    </row>
    <row r="119" spans="1:13" ht="12.75" customHeight="1">
      <c r="A119" s="2"/>
      <c r="B119" s="495" t="s">
        <v>4</v>
      </c>
      <c r="C119" s="496"/>
      <c r="D119" s="496"/>
      <c r="E119" s="496"/>
      <c r="F119" s="11">
        <f>SUM(F120,F124)</f>
        <v>0</v>
      </c>
      <c r="G119" s="12">
        <f>SUM(G120,G124)</f>
        <v>0</v>
      </c>
      <c r="H119" s="13">
        <f>SUM(F119:G119)</f>
        <v>0</v>
      </c>
      <c r="I119" s="14"/>
      <c r="J119" s="19"/>
      <c r="K119" s="20"/>
      <c r="L119" s="20"/>
      <c r="M119" s="20"/>
    </row>
    <row r="120" spans="1:13">
      <c r="A120" s="2"/>
      <c r="B120" s="481" t="s">
        <v>5</v>
      </c>
      <c r="C120" s="482"/>
      <c r="D120" s="482"/>
      <c r="E120" s="482"/>
      <c r="F120" s="15">
        <f>SUM(F121:F123)</f>
        <v>0</v>
      </c>
      <c r="G120" s="16">
        <f>SUM(G121:G123)</f>
        <v>0</v>
      </c>
      <c r="H120" s="17">
        <f t="shared" ref="H120:H127" si="6">SUM(F120:G120)</f>
        <v>0</v>
      </c>
      <c r="I120" s="18"/>
      <c r="J120" s="19"/>
      <c r="K120" s="20"/>
      <c r="L120" s="20"/>
      <c r="M120" s="20"/>
    </row>
    <row r="121" spans="1:13" ht="12.75" customHeight="1">
      <c r="A121" s="2"/>
      <c r="B121" s="479" t="s">
        <v>6</v>
      </c>
      <c r="C121" s="480"/>
      <c r="D121" s="480"/>
      <c r="E121" s="480"/>
      <c r="F121" s="21"/>
      <c r="G121" s="22"/>
      <c r="H121" s="23">
        <f t="shared" si="6"/>
        <v>0</v>
      </c>
      <c r="I121" s="18"/>
      <c r="J121" s="19"/>
      <c r="K121" s="20"/>
      <c r="L121" s="20"/>
      <c r="M121" s="20"/>
    </row>
    <row r="122" spans="1:13" ht="12.75" customHeight="1">
      <c r="A122" s="2"/>
      <c r="B122" s="479" t="s">
        <v>6</v>
      </c>
      <c r="C122" s="480"/>
      <c r="D122" s="480"/>
      <c r="E122" s="480"/>
      <c r="F122" s="21"/>
      <c r="G122" s="22"/>
      <c r="H122" s="23">
        <f t="shared" si="6"/>
        <v>0</v>
      </c>
      <c r="I122" s="18"/>
      <c r="J122" s="19"/>
      <c r="K122" s="20"/>
      <c r="L122" s="20"/>
      <c r="M122" s="20"/>
    </row>
    <row r="123" spans="1:13" ht="12.75" customHeight="1">
      <c r="A123" s="2"/>
      <c r="B123" s="479" t="s">
        <v>6</v>
      </c>
      <c r="C123" s="480"/>
      <c r="D123" s="480"/>
      <c r="E123" s="480"/>
      <c r="F123" s="21"/>
      <c r="G123" s="22"/>
      <c r="H123" s="23">
        <f t="shared" si="6"/>
        <v>0</v>
      </c>
      <c r="I123" s="18"/>
      <c r="J123" s="19"/>
      <c r="K123" s="20"/>
      <c r="L123" s="20"/>
      <c r="M123" s="20"/>
    </row>
    <row r="124" spans="1:13" ht="12.75" customHeight="1">
      <c r="A124" s="2"/>
      <c r="B124" s="481" t="s">
        <v>7</v>
      </c>
      <c r="C124" s="482"/>
      <c r="D124" s="482"/>
      <c r="E124" s="482"/>
      <c r="F124" s="15">
        <f>SUM(F125:F127)</f>
        <v>0</v>
      </c>
      <c r="G124" s="16">
        <f>SUM(G125:G127)</f>
        <v>0</v>
      </c>
      <c r="H124" s="17">
        <f t="shared" si="6"/>
        <v>0</v>
      </c>
      <c r="I124" s="18"/>
      <c r="J124" s="19"/>
      <c r="K124" s="20"/>
      <c r="L124" s="20"/>
      <c r="M124" s="20"/>
    </row>
    <row r="125" spans="1:13" ht="12.75" customHeight="1">
      <c r="A125" s="2"/>
      <c r="B125" s="479" t="s">
        <v>6</v>
      </c>
      <c r="C125" s="480"/>
      <c r="D125" s="480"/>
      <c r="E125" s="480"/>
      <c r="F125" s="21"/>
      <c r="G125" s="22"/>
      <c r="H125" s="23">
        <f t="shared" si="6"/>
        <v>0</v>
      </c>
      <c r="I125" s="18"/>
      <c r="J125" s="19"/>
      <c r="K125" s="20"/>
      <c r="L125" s="20"/>
      <c r="M125" s="20"/>
    </row>
    <row r="126" spans="1:13" ht="12.75" customHeight="1">
      <c r="A126" s="2"/>
      <c r="B126" s="479" t="s">
        <v>6</v>
      </c>
      <c r="C126" s="480"/>
      <c r="D126" s="480"/>
      <c r="E126" s="480"/>
      <c r="F126" s="21"/>
      <c r="G126" s="22"/>
      <c r="H126" s="23">
        <f t="shared" si="6"/>
        <v>0</v>
      </c>
      <c r="I126" s="18"/>
      <c r="J126" s="19"/>
      <c r="K126" s="20"/>
      <c r="L126" s="20"/>
      <c r="M126" s="20"/>
    </row>
    <row r="127" spans="1:13" ht="12.75" customHeight="1">
      <c r="A127" s="2"/>
      <c r="B127" s="479" t="s">
        <v>6</v>
      </c>
      <c r="C127" s="480"/>
      <c r="D127" s="480"/>
      <c r="E127" s="480"/>
      <c r="F127" s="21"/>
      <c r="G127" s="22"/>
      <c r="H127" s="23">
        <f t="shared" si="6"/>
        <v>0</v>
      </c>
      <c r="I127" s="18"/>
      <c r="J127" s="24"/>
      <c r="K127" s="20"/>
      <c r="L127" s="20"/>
      <c r="M127" s="20"/>
    </row>
    <row r="128" spans="1:13" ht="12.75" customHeight="1">
      <c r="A128" s="2"/>
      <c r="B128" s="490" t="s">
        <v>8</v>
      </c>
      <c r="C128" s="491"/>
      <c r="D128" s="491"/>
      <c r="E128" s="491"/>
      <c r="F128" s="25">
        <f>SUM(F129,F133)</f>
        <v>0</v>
      </c>
      <c r="G128" s="26">
        <f>SUM(G129,G133)</f>
        <v>0</v>
      </c>
      <c r="H128" s="27">
        <f>SUM(F128:G128)</f>
        <v>0</v>
      </c>
      <c r="I128" s="28"/>
      <c r="J128" s="24"/>
      <c r="K128" s="20"/>
      <c r="L128" s="20"/>
      <c r="M128" s="20"/>
    </row>
    <row r="129" spans="1:10" ht="12.75" customHeight="1">
      <c r="A129" s="2"/>
      <c r="B129" s="481" t="s">
        <v>9</v>
      </c>
      <c r="C129" s="482"/>
      <c r="D129" s="482"/>
      <c r="E129" s="482"/>
      <c r="F129" s="15">
        <f>SUM(F130:F132)</f>
        <v>0</v>
      </c>
      <c r="G129" s="16">
        <f>SUM(G130:G132)</f>
        <v>0</v>
      </c>
      <c r="H129" s="17">
        <f t="shared" ref="H129:H136" si="7">SUM(F129:G129)</f>
        <v>0</v>
      </c>
      <c r="I129" s="18"/>
      <c r="J129" s="3"/>
    </row>
    <row r="130" spans="1:10" ht="12.75" customHeight="1">
      <c r="A130" s="2"/>
      <c r="B130" s="479" t="s">
        <v>6</v>
      </c>
      <c r="C130" s="480"/>
      <c r="D130" s="480"/>
      <c r="E130" s="480"/>
      <c r="F130" s="21"/>
      <c r="G130" s="22"/>
      <c r="H130" s="23">
        <f t="shared" si="7"/>
        <v>0</v>
      </c>
      <c r="I130" s="18"/>
      <c r="J130" s="3"/>
    </row>
    <row r="131" spans="1:10" ht="12.75" customHeight="1">
      <c r="A131" s="2"/>
      <c r="B131" s="479" t="s">
        <v>6</v>
      </c>
      <c r="C131" s="480"/>
      <c r="D131" s="480"/>
      <c r="E131" s="480"/>
      <c r="F131" s="21"/>
      <c r="G131" s="22"/>
      <c r="H131" s="23">
        <f t="shared" si="7"/>
        <v>0</v>
      </c>
      <c r="I131" s="18"/>
      <c r="J131" s="3"/>
    </row>
    <row r="132" spans="1:10" ht="12.75" customHeight="1">
      <c r="A132" s="2"/>
      <c r="B132" s="479" t="s">
        <v>6</v>
      </c>
      <c r="C132" s="480"/>
      <c r="D132" s="480"/>
      <c r="E132" s="480"/>
      <c r="F132" s="21"/>
      <c r="G132" s="22"/>
      <c r="H132" s="23">
        <f t="shared" si="7"/>
        <v>0</v>
      </c>
      <c r="I132" s="18"/>
      <c r="J132" s="3"/>
    </row>
    <row r="133" spans="1:10" ht="12.75" customHeight="1">
      <c r="A133" s="2"/>
      <c r="B133" s="481" t="s">
        <v>10</v>
      </c>
      <c r="C133" s="482"/>
      <c r="D133" s="482"/>
      <c r="E133" s="482"/>
      <c r="F133" s="15">
        <f>SUM(F134:F136)</f>
        <v>0</v>
      </c>
      <c r="G133" s="16">
        <f>SUM(G134:G136)</f>
        <v>0</v>
      </c>
      <c r="H133" s="17">
        <f t="shared" si="7"/>
        <v>0</v>
      </c>
      <c r="I133" s="18"/>
      <c r="J133" s="3"/>
    </row>
    <row r="134" spans="1:10" ht="12.75" customHeight="1">
      <c r="A134" s="2"/>
      <c r="B134" s="479" t="s">
        <v>6</v>
      </c>
      <c r="C134" s="480"/>
      <c r="D134" s="480"/>
      <c r="E134" s="480"/>
      <c r="F134" s="21"/>
      <c r="G134" s="22"/>
      <c r="H134" s="23">
        <f t="shared" si="7"/>
        <v>0</v>
      </c>
      <c r="I134" s="18"/>
      <c r="J134" s="3"/>
    </row>
    <row r="135" spans="1:10" ht="12.75" customHeight="1">
      <c r="A135" s="2"/>
      <c r="B135" s="479" t="s">
        <v>6</v>
      </c>
      <c r="C135" s="480"/>
      <c r="D135" s="480"/>
      <c r="E135" s="480"/>
      <c r="F135" s="21"/>
      <c r="G135" s="22"/>
      <c r="H135" s="23">
        <f t="shared" si="7"/>
        <v>0</v>
      </c>
      <c r="I135" s="18"/>
      <c r="J135" s="3"/>
    </row>
    <row r="136" spans="1:10" ht="12.75" customHeight="1">
      <c r="A136" s="2"/>
      <c r="B136" s="479" t="s">
        <v>6</v>
      </c>
      <c r="C136" s="480"/>
      <c r="D136" s="480"/>
      <c r="E136" s="480"/>
      <c r="F136" s="21"/>
      <c r="G136" s="22"/>
      <c r="H136" s="23">
        <f t="shared" si="7"/>
        <v>0</v>
      </c>
      <c r="I136" s="29"/>
      <c r="J136" s="3"/>
    </row>
    <row r="137" spans="1:10" ht="12.75" customHeight="1">
      <c r="A137" s="2"/>
      <c r="B137" s="490" t="s">
        <v>11</v>
      </c>
      <c r="C137" s="491"/>
      <c r="D137" s="491"/>
      <c r="E137" s="491"/>
      <c r="F137" s="25">
        <f>SUM(F138:F144)</f>
        <v>0</v>
      </c>
      <c r="G137" s="26">
        <f>SUM(G138:G144)</f>
        <v>0</v>
      </c>
      <c r="H137" s="27">
        <f>SUM(F137:G137)</f>
        <v>0</v>
      </c>
      <c r="I137" s="18"/>
      <c r="J137" s="3"/>
    </row>
    <row r="138" spans="1:10" ht="12.75" customHeight="1">
      <c r="A138" s="2"/>
      <c r="B138" s="479" t="s">
        <v>6</v>
      </c>
      <c r="C138" s="480"/>
      <c r="D138" s="480"/>
      <c r="E138" s="480"/>
      <c r="F138" s="21"/>
      <c r="G138" s="22"/>
      <c r="H138" s="23">
        <f>SUM(F138:G138)</f>
        <v>0</v>
      </c>
      <c r="I138" s="18"/>
      <c r="J138" s="3"/>
    </row>
    <row r="139" spans="1:10" ht="12.75" customHeight="1">
      <c r="A139" s="2"/>
      <c r="B139" s="479" t="s">
        <v>6</v>
      </c>
      <c r="C139" s="480"/>
      <c r="D139" s="480"/>
      <c r="E139" s="480"/>
      <c r="F139" s="21"/>
      <c r="G139" s="22"/>
      <c r="H139" s="23">
        <f t="shared" ref="H139:H144" si="8">SUM(F139:G139)</f>
        <v>0</v>
      </c>
      <c r="I139" s="18"/>
      <c r="J139" s="3"/>
    </row>
    <row r="140" spans="1:10" ht="12.75" customHeight="1">
      <c r="A140" s="2"/>
      <c r="B140" s="479" t="s">
        <v>6</v>
      </c>
      <c r="C140" s="480"/>
      <c r="D140" s="480"/>
      <c r="E140" s="480"/>
      <c r="F140" s="21"/>
      <c r="G140" s="22"/>
      <c r="H140" s="23">
        <f t="shared" si="8"/>
        <v>0</v>
      </c>
      <c r="I140" s="18"/>
      <c r="J140" s="3"/>
    </row>
    <row r="141" spans="1:10" ht="12.75" customHeight="1">
      <c r="A141" s="2"/>
      <c r="B141" s="479" t="s">
        <v>6</v>
      </c>
      <c r="C141" s="480"/>
      <c r="D141" s="480"/>
      <c r="E141" s="480"/>
      <c r="F141" s="21"/>
      <c r="G141" s="22"/>
      <c r="H141" s="23">
        <f t="shared" si="8"/>
        <v>0</v>
      </c>
      <c r="I141" s="18"/>
      <c r="J141" s="3"/>
    </row>
    <row r="142" spans="1:10" ht="12.75" customHeight="1">
      <c r="A142" s="2"/>
      <c r="B142" s="479" t="s">
        <v>6</v>
      </c>
      <c r="C142" s="480"/>
      <c r="D142" s="480"/>
      <c r="E142" s="480"/>
      <c r="F142" s="21"/>
      <c r="G142" s="22"/>
      <c r="H142" s="23">
        <f t="shared" si="8"/>
        <v>0</v>
      </c>
      <c r="I142" s="18"/>
      <c r="J142" s="3"/>
    </row>
    <row r="143" spans="1:10" ht="12.75" customHeight="1">
      <c r="A143" s="2"/>
      <c r="B143" s="479" t="s">
        <v>6</v>
      </c>
      <c r="C143" s="480"/>
      <c r="D143" s="480"/>
      <c r="E143" s="480"/>
      <c r="F143" s="21"/>
      <c r="G143" s="22"/>
      <c r="H143" s="23">
        <f t="shared" si="8"/>
        <v>0</v>
      </c>
      <c r="I143" s="18"/>
      <c r="J143" s="3"/>
    </row>
    <row r="144" spans="1:10" ht="12.75" customHeight="1">
      <c r="A144" s="2"/>
      <c r="B144" s="479" t="s">
        <v>6</v>
      </c>
      <c r="C144" s="480"/>
      <c r="D144" s="480"/>
      <c r="E144" s="480"/>
      <c r="F144" s="21"/>
      <c r="G144" s="22"/>
      <c r="H144" s="23">
        <f t="shared" si="8"/>
        <v>0</v>
      </c>
      <c r="I144" s="18"/>
      <c r="J144" s="3"/>
    </row>
    <row r="145" spans="1:10" ht="12.75" customHeight="1">
      <c r="A145" s="2"/>
      <c r="B145" s="490" t="s">
        <v>12</v>
      </c>
      <c r="C145" s="491"/>
      <c r="D145" s="491"/>
      <c r="E145" s="491"/>
      <c r="F145" s="25">
        <f>SUM(F146,F150,F154,F158,F162,F166)</f>
        <v>0</v>
      </c>
      <c r="G145" s="26">
        <f>SUM(G146,G150,G154,G158,G162,G166)</f>
        <v>0</v>
      </c>
      <c r="H145" s="27">
        <f>SUM(F145:G145)</f>
        <v>0</v>
      </c>
      <c r="I145" s="28"/>
      <c r="J145" s="3"/>
    </row>
    <row r="146" spans="1:10" ht="12.75" customHeight="1">
      <c r="A146" s="2"/>
      <c r="B146" s="481" t="s">
        <v>13</v>
      </c>
      <c r="C146" s="482"/>
      <c r="D146" s="482"/>
      <c r="E146" s="482"/>
      <c r="F146" s="15">
        <f>SUM(F147:F149)</f>
        <v>0</v>
      </c>
      <c r="G146" s="16">
        <f>SUM(G147:G149)</f>
        <v>0</v>
      </c>
      <c r="H146" s="17">
        <f>SUM(F146:G146)</f>
        <v>0</v>
      </c>
      <c r="I146" s="18"/>
      <c r="J146" s="3"/>
    </row>
    <row r="147" spans="1:10" ht="12.75" customHeight="1">
      <c r="A147" s="2"/>
      <c r="B147" s="479" t="s">
        <v>6</v>
      </c>
      <c r="C147" s="480"/>
      <c r="D147" s="480"/>
      <c r="E147" s="492"/>
      <c r="F147" s="21"/>
      <c r="G147" s="22"/>
      <c r="H147" s="23">
        <f>SUM(F147:G147)</f>
        <v>0</v>
      </c>
      <c r="I147" s="18"/>
      <c r="J147" s="3"/>
    </row>
    <row r="148" spans="1:10" ht="12.75" customHeight="1">
      <c r="A148" s="2"/>
      <c r="B148" s="479" t="s">
        <v>6</v>
      </c>
      <c r="C148" s="480"/>
      <c r="D148" s="480"/>
      <c r="E148" s="480"/>
      <c r="F148" s="21"/>
      <c r="G148" s="22"/>
      <c r="H148" s="23">
        <f t="shared" ref="H148:H168" si="9">SUM(F148:G148)</f>
        <v>0</v>
      </c>
      <c r="I148" s="18"/>
      <c r="J148" s="3"/>
    </row>
    <row r="149" spans="1:10" ht="12.75" customHeight="1">
      <c r="A149" s="2"/>
      <c r="B149" s="479" t="s">
        <v>6</v>
      </c>
      <c r="C149" s="480"/>
      <c r="D149" s="480"/>
      <c r="E149" s="480"/>
      <c r="F149" s="21"/>
      <c r="G149" s="22"/>
      <c r="H149" s="23">
        <f t="shared" si="9"/>
        <v>0</v>
      </c>
      <c r="I149" s="18"/>
      <c r="J149" s="3"/>
    </row>
    <row r="150" spans="1:10" ht="12.75" customHeight="1">
      <c r="A150" s="2"/>
      <c r="B150" s="481" t="s">
        <v>15</v>
      </c>
      <c r="C150" s="482"/>
      <c r="D150" s="482"/>
      <c r="E150" s="482"/>
      <c r="F150" s="15">
        <f>SUM(F151:F153)</f>
        <v>0</v>
      </c>
      <c r="G150" s="16">
        <f>SUM(G151:G153)</f>
        <v>0</v>
      </c>
      <c r="H150" s="17">
        <f t="shared" si="9"/>
        <v>0</v>
      </c>
      <c r="I150" s="18"/>
      <c r="J150" s="3"/>
    </row>
    <row r="151" spans="1:10" ht="12.75" customHeight="1">
      <c r="A151" s="2"/>
      <c r="B151" s="479" t="s">
        <v>6</v>
      </c>
      <c r="C151" s="480"/>
      <c r="D151" s="480"/>
      <c r="E151" s="480"/>
      <c r="F151" s="21"/>
      <c r="G151" s="22"/>
      <c r="H151" s="23">
        <f t="shared" si="9"/>
        <v>0</v>
      </c>
      <c r="I151" s="18"/>
      <c r="J151" s="3"/>
    </row>
    <row r="152" spans="1:10" ht="12.75" customHeight="1">
      <c r="A152" s="2"/>
      <c r="B152" s="479" t="s">
        <v>6</v>
      </c>
      <c r="C152" s="480"/>
      <c r="D152" s="480"/>
      <c r="E152" s="480"/>
      <c r="F152" s="21"/>
      <c r="G152" s="22"/>
      <c r="H152" s="23">
        <f t="shared" si="9"/>
        <v>0</v>
      </c>
      <c r="I152" s="18"/>
      <c r="J152" s="3"/>
    </row>
    <row r="153" spans="1:10" ht="12.75" customHeight="1">
      <c r="A153" s="2"/>
      <c r="B153" s="479" t="s">
        <v>6</v>
      </c>
      <c r="C153" s="480"/>
      <c r="D153" s="480"/>
      <c r="E153" s="480"/>
      <c r="F153" s="21"/>
      <c r="G153" s="22"/>
      <c r="H153" s="23">
        <f t="shared" si="9"/>
        <v>0</v>
      </c>
      <c r="I153" s="18"/>
      <c r="J153" s="3"/>
    </row>
    <row r="154" spans="1:10" ht="12.75" customHeight="1">
      <c r="A154" s="2"/>
      <c r="B154" s="481" t="s">
        <v>16</v>
      </c>
      <c r="C154" s="482"/>
      <c r="D154" s="482"/>
      <c r="E154" s="482"/>
      <c r="F154" s="15">
        <f>SUM(F155:F157)</f>
        <v>0</v>
      </c>
      <c r="G154" s="16">
        <f>SUM(G155:G157)</f>
        <v>0</v>
      </c>
      <c r="H154" s="17">
        <f t="shared" si="9"/>
        <v>0</v>
      </c>
      <c r="I154" s="18"/>
      <c r="J154" s="3"/>
    </row>
    <row r="155" spans="1:10" ht="12.75" customHeight="1">
      <c r="A155" s="2"/>
      <c r="B155" s="479" t="s">
        <v>6</v>
      </c>
      <c r="C155" s="480"/>
      <c r="D155" s="480"/>
      <c r="E155" s="480"/>
      <c r="F155" s="21"/>
      <c r="G155" s="22"/>
      <c r="H155" s="23">
        <f t="shared" si="9"/>
        <v>0</v>
      </c>
      <c r="I155" s="18"/>
      <c r="J155" s="3"/>
    </row>
    <row r="156" spans="1:10" ht="12.75" customHeight="1">
      <c r="A156" s="2"/>
      <c r="B156" s="479" t="s">
        <v>6</v>
      </c>
      <c r="C156" s="480"/>
      <c r="D156" s="480"/>
      <c r="E156" s="480"/>
      <c r="F156" s="21"/>
      <c r="G156" s="22"/>
      <c r="H156" s="23">
        <f t="shared" si="9"/>
        <v>0</v>
      </c>
      <c r="I156" s="18"/>
      <c r="J156" s="3"/>
    </row>
    <row r="157" spans="1:10" ht="12.75" customHeight="1">
      <c r="A157" s="2"/>
      <c r="B157" s="479" t="s">
        <v>6</v>
      </c>
      <c r="C157" s="480"/>
      <c r="D157" s="480"/>
      <c r="E157" s="480"/>
      <c r="F157" s="21"/>
      <c r="G157" s="22"/>
      <c r="H157" s="23">
        <f t="shared" si="9"/>
        <v>0</v>
      </c>
      <c r="I157" s="18"/>
      <c r="J157" s="3"/>
    </row>
    <row r="158" spans="1:10" ht="12.75" customHeight="1">
      <c r="A158" s="2"/>
      <c r="B158" s="481" t="s">
        <v>17</v>
      </c>
      <c r="C158" s="482"/>
      <c r="D158" s="482"/>
      <c r="E158" s="482"/>
      <c r="F158" s="15">
        <f>SUM(F159:F161)</f>
        <v>0</v>
      </c>
      <c r="G158" s="16">
        <f>SUM(G159:G161)</f>
        <v>0</v>
      </c>
      <c r="H158" s="17">
        <f t="shared" si="9"/>
        <v>0</v>
      </c>
      <c r="I158" s="18"/>
      <c r="J158" s="3"/>
    </row>
    <row r="159" spans="1:10" ht="12.75" customHeight="1">
      <c r="A159" s="2"/>
      <c r="B159" s="479" t="s">
        <v>6</v>
      </c>
      <c r="C159" s="480"/>
      <c r="D159" s="480"/>
      <c r="E159" s="480"/>
      <c r="F159" s="21"/>
      <c r="G159" s="22"/>
      <c r="H159" s="23">
        <f t="shared" si="9"/>
        <v>0</v>
      </c>
      <c r="I159" s="18"/>
      <c r="J159" s="3"/>
    </row>
    <row r="160" spans="1:10" ht="12.75" customHeight="1">
      <c r="A160" s="2"/>
      <c r="B160" s="479" t="s">
        <v>6</v>
      </c>
      <c r="C160" s="480"/>
      <c r="D160" s="480"/>
      <c r="E160" s="480"/>
      <c r="F160" s="21"/>
      <c r="G160" s="22"/>
      <c r="H160" s="23">
        <f t="shared" si="9"/>
        <v>0</v>
      </c>
      <c r="I160" s="18"/>
      <c r="J160" s="3"/>
    </row>
    <row r="161" spans="1:13" ht="12.75" customHeight="1">
      <c r="A161" s="2"/>
      <c r="B161" s="479" t="s">
        <v>6</v>
      </c>
      <c r="C161" s="480"/>
      <c r="D161" s="480"/>
      <c r="E161" s="480"/>
      <c r="F161" s="21"/>
      <c r="G161" s="22"/>
      <c r="H161" s="23">
        <f t="shared" si="9"/>
        <v>0</v>
      </c>
      <c r="I161" s="18"/>
      <c r="J161" s="3"/>
    </row>
    <row r="162" spans="1:13" ht="12.75" customHeight="1">
      <c r="A162" s="2"/>
      <c r="B162" s="481" t="s">
        <v>18</v>
      </c>
      <c r="C162" s="482"/>
      <c r="D162" s="482"/>
      <c r="E162" s="482"/>
      <c r="F162" s="15">
        <f>SUM(F163:F165)</f>
        <v>0</v>
      </c>
      <c r="G162" s="16">
        <f>SUM(G163:G165)</f>
        <v>0</v>
      </c>
      <c r="H162" s="17">
        <f t="shared" si="9"/>
        <v>0</v>
      </c>
      <c r="I162" s="18"/>
      <c r="J162" s="3"/>
    </row>
    <row r="163" spans="1:13" ht="12.75" customHeight="1">
      <c r="A163" s="2"/>
      <c r="B163" s="479" t="s">
        <v>6</v>
      </c>
      <c r="C163" s="480"/>
      <c r="D163" s="480"/>
      <c r="E163" s="480"/>
      <c r="F163" s="21"/>
      <c r="G163" s="22"/>
      <c r="H163" s="23">
        <f t="shared" si="9"/>
        <v>0</v>
      </c>
      <c r="I163" s="18"/>
      <c r="J163" s="3"/>
    </row>
    <row r="164" spans="1:13" ht="12.75" customHeight="1">
      <c r="A164" s="2"/>
      <c r="B164" s="479" t="s">
        <v>6</v>
      </c>
      <c r="C164" s="480"/>
      <c r="D164" s="480"/>
      <c r="E164" s="480"/>
      <c r="F164" s="21"/>
      <c r="G164" s="22"/>
      <c r="H164" s="23">
        <f t="shared" si="9"/>
        <v>0</v>
      </c>
      <c r="I164" s="18"/>
      <c r="J164" s="3"/>
    </row>
    <row r="165" spans="1:13" ht="12.75" customHeight="1">
      <c r="A165" s="2"/>
      <c r="B165" s="479" t="s">
        <v>6</v>
      </c>
      <c r="C165" s="480"/>
      <c r="D165" s="480"/>
      <c r="E165" s="480"/>
      <c r="F165" s="21"/>
      <c r="G165" s="22"/>
      <c r="H165" s="23">
        <f t="shared" si="9"/>
        <v>0</v>
      </c>
      <c r="I165" s="18"/>
      <c r="J165" s="3"/>
    </row>
    <row r="166" spans="1:13" ht="12.75" customHeight="1">
      <c r="A166" s="2"/>
      <c r="B166" s="481" t="s">
        <v>19</v>
      </c>
      <c r="C166" s="482"/>
      <c r="D166" s="482"/>
      <c r="E166" s="482"/>
      <c r="F166" s="15">
        <f>SUM(F167:F169)</f>
        <v>0</v>
      </c>
      <c r="G166" s="16">
        <f>SUM(G167:G169)</f>
        <v>0</v>
      </c>
      <c r="H166" s="17">
        <f t="shared" si="9"/>
        <v>0</v>
      </c>
      <c r="I166" s="18"/>
      <c r="J166" s="3"/>
    </row>
    <row r="167" spans="1:13" ht="12.75" customHeight="1">
      <c r="A167" s="2"/>
      <c r="B167" s="479" t="s">
        <v>6</v>
      </c>
      <c r="C167" s="480"/>
      <c r="D167" s="480"/>
      <c r="E167" s="480"/>
      <c r="F167" s="21"/>
      <c r="G167" s="22"/>
      <c r="H167" s="23">
        <f t="shared" si="9"/>
        <v>0</v>
      </c>
      <c r="I167" s="18"/>
      <c r="J167" s="3"/>
    </row>
    <row r="168" spans="1:13" ht="12.75" customHeight="1">
      <c r="A168" s="2"/>
      <c r="B168" s="479" t="s">
        <v>6</v>
      </c>
      <c r="C168" s="480"/>
      <c r="D168" s="480"/>
      <c r="E168" s="480"/>
      <c r="F168" s="21"/>
      <c r="G168" s="22"/>
      <c r="H168" s="23">
        <f t="shared" si="9"/>
        <v>0</v>
      </c>
      <c r="I168" s="18"/>
      <c r="J168" s="3"/>
    </row>
    <row r="169" spans="1:13" ht="12.75" customHeight="1" thickBot="1">
      <c r="A169" s="2"/>
      <c r="B169" s="483" t="s">
        <v>6</v>
      </c>
      <c r="C169" s="484"/>
      <c r="D169" s="484"/>
      <c r="E169" s="484"/>
      <c r="F169" s="30"/>
      <c r="G169" s="31"/>
      <c r="H169" s="32">
        <f>SUM(F169:G169)</f>
        <v>0</v>
      </c>
      <c r="I169" s="33"/>
      <c r="J169" s="3"/>
      <c r="L169" s="360" t="s">
        <v>157</v>
      </c>
    </row>
    <row r="170" spans="1:13" ht="33" customHeight="1" thickTop="1" thickBot="1">
      <c r="A170" s="2"/>
      <c r="B170" s="485" t="s">
        <v>106</v>
      </c>
      <c r="C170" s="486"/>
      <c r="D170" s="487"/>
      <c r="E170" s="34" t="s">
        <v>20</v>
      </c>
      <c r="F170" s="35">
        <f>SUM(F119,F128,F137,F145)</f>
        <v>0</v>
      </c>
      <c r="G170" s="36">
        <f>SUM(G119,G128,G137,G145)</f>
        <v>0</v>
      </c>
      <c r="H170" s="37">
        <f>SUM(F170:G170)</f>
        <v>0</v>
      </c>
      <c r="I170" s="46"/>
      <c r="J170" s="3"/>
      <c r="L170" s="361" t="str">
        <f>IF(F170&lt;=150000000,"OK","NG")</f>
        <v>OK</v>
      </c>
    </row>
    <row r="171" spans="1:13" ht="5.25" customHeight="1">
      <c r="A171" s="2"/>
      <c r="B171" s="39"/>
      <c r="C171" s="39"/>
      <c r="D171" s="39"/>
      <c r="E171" s="40"/>
      <c r="F171" s="39"/>
      <c r="G171" s="39"/>
      <c r="H171" s="39"/>
      <c r="J171" s="3"/>
    </row>
    <row r="172" spans="1:13" s="146" customFormat="1" ht="14.25" customHeight="1" thickBot="1">
      <c r="A172" s="150"/>
      <c r="B172" s="151"/>
      <c r="C172" s="488" t="s">
        <v>21</v>
      </c>
      <c r="D172" s="488"/>
      <c r="E172" s="489">
        <f>E$60</f>
        <v>0</v>
      </c>
      <c r="F172" s="489"/>
      <c r="G172" s="151" t="s">
        <v>22</v>
      </c>
      <c r="H172" s="387" t="s">
        <v>280</v>
      </c>
      <c r="I172" s="151"/>
      <c r="J172" s="152" t="s">
        <v>92</v>
      </c>
      <c r="L172" s="296"/>
    </row>
    <row r="173" spans="1:13" ht="15" customHeight="1" thickBot="1">
      <c r="A173" s="41"/>
      <c r="B173" s="42" t="s">
        <v>23</v>
      </c>
      <c r="C173" s="42"/>
      <c r="D173" s="43"/>
      <c r="E173" s="43"/>
      <c r="F173" s="44"/>
      <c r="G173" s="44"/>
      <c r="H173" s="44"/>
      <c r="I173" s="44" t="s">
        <v>0</v>
      </c>
      <c r="J173" s="45"/>
    </row>
    <row r="174" spans="1:13" ht="38.25" customHeight="1">
      <c r="A174" s="2"/>
      <c r="B174" s="493" t="s">
        <v>101</v>
      </c>
      <c r="C174" s="494"/>
      <c r="D174" s="494"/>
      <c r="E174" s="494"/>
      <c r="F174" s="7" t="s">
        <v>1</v>
      </c>
      <c r="G174" s="8" t="s">
        <v>2</v>
      </c>
      <c r="H174" s="9" t="s">
        <v>135</v>
      </c>
      <c r="I174" s="10" t="s">
        <v>3</v>
      </c>
      <c r="J174" s="19"/>
      <c r="K174" s="20"/>
      <c r="L174" s="20"/>
      <c r="M174" s="20"/>
    </row>
    <row r="175" spans="1:13" ht="12.75" customHeight="1">
      <c r="A175" s="2"/>
      <c r="B175" s="495" t="s">
        <v>4</v>
      </c>
      <c r="C175" s="496"/>
      <c r="D175" s="496"/>
      <c r="E175" s="496"/>
      <c r="F175" s="11">
        <f>SUM(F176,F180)</f>
        <v>0</v>
      </c>
      <c r="G175" s="12">
        <f>SUM(G176,G180)</f>
        <v>0</v>
      </c>
      <c r="H175" s="13">
        <f>SUM(F175:G175)</f>
        <v>0</v>
      </c>
      <c r="I175" s="14"/>
      <c r="J175" s="19"/>
      <c r="K175" s="20"/>
      <c r="L175" s="20"/>
      <c r="M175" s="20"/>
    </row>
    <row r="176" spans="1:13">
      <c r="A176" s="2"/>
      <c r="B176" s="481" t="s">
        <v>5</v>
      </c>
      <c r="C176" s="482"/>
      <c r="D176" s="482"/>
      <c r="E176" s="482"/>
      <c r="F176" s="15">
        <f>SUM(F177:F179)</f>
        <v>0</v>
      </c>
      <c r="G176" s="16">
        <f>SUM(G177:G179)</f>
        <v>0</v>
      </c>
      <c r="H176" s="17">
        <f>SUM(F176:G176)</f>
        <v>0</v>
      </c>
      <c r="I176" s="18"/>
      <c r="J176" s="19"/>
      <c r="K176" s="20"/>
      <c r="L176" s="20"/>
      <c r="M176" s="20"/>
    </row>
    <row r="177" spans="1:13" ht="12.75" customHeight="1">
      <c r="A177" s="2"/>
      <c r="B177" s="479" t="s">
        <v>6</v>
      </c>
      <c r="C177" s="480"/>
      <c r="D177" s="480"/>
      <c r="E177" s="480"/>
      <c r="F177" s="21"/>
      <c r="G177" s="22"/>
      <c r="H177" s="23">
        <f t="shared" ref="H177:H183" si="10">SUM(F177:G177)</f>
        <v>0</v>
      </c>
      <c r="I177" s="18"/>
      <c r="J177" s="19"/>
      <c r="K177" s="20"/>
      <c r="L177" s="20"/>
      <c r="M177" s="20"/>
    </row>
    <row r="178" spans="1:13" ht="12.75" customHeight="1">
      <c r="A178" s="2"/>
      <c r="B178" s="479" t="s">
        <v>6</v>
      </c>
      <c r="C178" s="480"/>
      <c r="D178" s="480"/>
      <c r="E178" s="480"/>
      <c r="F178" s="21"/>
      <c r="G178" s="22"/>
      <c r="H178" s="23">
        <f t="shared" si="10"/>
        <v>0</v>
      </c>
      <c r="I178" s="18"/>
      <c r="J178" s="19"/>
      <c r="K178" s="20"/>
      <c r="L178" s="20"/>
      <c r="M178" s="20"/>
    </row>
    <row r="179" spans="1:13" ht="12.75" customHeight="1">
      <c r="A179" s="2"/>
      <c r="B179" s="479" t="s">
        <v>6</v>
      </c>
      <c r="C179" s="480"/>
      <c r="D179" s="480"/>
      <c r="E179" s="480"/>
      <c r="F179" s="21"/>
      <c r="G179" s="22"/>
      <c r="H179" s="23">
        <f t="shared" si="10"/>
        <v>0</v>
      </c>
      <c r="I179" s="18"/>
      <c r="J179" s="19"/>
      <c r="K179" s="20"/>
      <c r="L179" s="20"/>
      <c r="M179" s="20"/>
    </row>
    <row r="180" spans="1:13" ht="12.75" customHeight="1">
      <c r="A180" s="2"/>
      <c r="B180" s="481" t="s">
        <v>7</v>
      </c>
      <c r="C180" s="482"/>
      <c r="D180" s="482"/>
      <c r="E180" s="482"/>
      <c r="F180" s="15">
        <f>SUM(F181:F183)</f>
        <v>0</v>
      </c>
      <c r="G180" s="16">
        <f>SUM(G181:G183)</f>
        <v>0</v>
      </c>
      <c r="H180" s="17">
        <f t="shared" si="10"/>
        <v>0</v>
      </c>
      <c r="I180" s="18"/>
      <c r="J180" s="19"/>
      <c r="K180" s="20"/>
      <c r="L180" s="20"/>
      <c r="M180" s="20"/>
    </row>
    <row r="181" spans="1:13" ht="12.75" customHeight="1">
      <c r="A181" s="2"/>
      <c r="B181" s="479" t="s">
        <v>6</v>
      </c>
      <c r="C181" s="480"/>
      <c r="D181" s="480"/>
      <c r="E181" s="480"/>
      <c r="F181" s="21"/>
      <c r="G181" s="22"/>
      <c r="H181" s="23">
        <f t="shared" si="10"/>
        <v>0</v>
      </c>
      <c r="I181" s="18"/>
      <c r="J181" s="19"/>
      <c r="K181" s="20"/>
      <c r="L181" s="20"/>
      <c r="M181" s="20"/>
    </row>
    <row r="182" spans="1:13" ht="12.75" customHeight="1">
      <c r="A182" s="2"/>
      <c r="B182" s="479" t="s">
        <v>6</v>
      </c>
      <c r="C182" s="480"/>
      <c r="D182" s="480"/>
      <c r="E182" s="480"/>
      <c r="F182" s="21"/>
      <c r="G182" s="22"/>
      <c r="H182" s="23">
        <f t="shared" si="10"/>
        <v>0</v>
      </c>
      <c r="I182" s="18"/>
      <c r="J182" s="24"/>
      <c r="K182" s="20"/>
      <c r="L182" s="20"/>
      <c r="M182" s="20"/>
    </row>
    <row r="183" spans="1:13" ht="12.75" customHeight="1">
      <c r="A183" s="2"/>
      <c r="B183" s="479" t="s">
        <v>6</v>
      </c>
      <c r="C183" s="480"/>
      <c r="D183" s="480"/>
      <c r="E183" s="480"/>
      <c r="F183" s="21"/>
      <c r="G183" s="22"/>
      <c r="H183" s="23">
        <f t="shared" si="10"/>
        <v>0</v>
      </c>
      <c r="I183" s="18"/>
      <c r="J183" s="24"/>
      <c r="K183" s="20"/>
      <c r="L183" s="20"/>
      <c r="M183" s="20"/>
    </row>
    <row r="184" spans="1:13" ht="12.75" customHeight="1">
      <c r="A184" s="2"/>
      <c r="B184" s="490" t="s">
        <v>8</v>
      </c>
      <c r="C184" s="491"/>
      <c r="D184" s="491"/>
      <c r="E184" s="491"/>
      <c r="F184" s="25">
        <f>SUM(F185,F189)</f>
        <v>0</v>
      </c>
      <c r="G184" s="26">
        <f>SUM(G185,G189)</f>
        <v>0</v>
      </c>
      <c r="H184" s="27">
        <f>SUM(F184:G184)</f>
        <v>0</v>
      </c>
      <c r="I184" s="28"/>
      <c r="J184" s="3"/>
    </row>
    <row r="185" spans="1:13" ht="12.75" customHeight="1">
      <c r="A185" s="2"/>
      <c r="B185" s="481" t="s">
        <v>9</v>
      </c>
      <c r="C185" s="482"/>
      <c r="D185" s="482"/>
      <c r="E185" s="482"/>
      <c r="F185" s="15">
        <f>SUM(F186:F188)</f>
        <v>0</v>
      </c>
      <c r="G185" s="16">
        <f>SUM(G186:G188)</f>
        <v>0</v>
      </c>
      <c r="H185" s="17">
        <f t="shared" ref="H185:H192" si="11">SUM(F185:G185)</f>
        <v>0</v>
      </c>
      <c r="I185" s="18"/>
      <c r="J185" s="3"/>
    </row>
    <row r="186" spans="1:13" ht="12.75" customHeight="1">
      <c r="A186" s="2"/>
      <c r="B186" s="479" t="s">
        <v>6</v>
      </c>
      <c r="C186" s="480"/>
      <c r="D186" s="480"/>
      <c r="E186" s="480"/>
      <c r="F186" s="21"/>
      <c r="G186" s="22"/>
      <c r="H186" s="23">
        <f t="shared" si="11"/>
        <v>0</v>
      </c>
      <c r="I186" s="18"/>
      <c r="J186" s="3"/>
    </row>
    <row r="187" spans="1:13" ht="12.75" customHeight="1">
      <c r="A187" s="2"/>
      <c r="B187" s="479" t="s">
        <v>6</v>
      </c>
      <c r="C187" s="480"/>
      <c r="D187" s="480"/>
      <c r="E187" s="480"/>
      <c r="F187" s="21"/>
      <c r="G187" s="22"/>
      <c r="H187" s="23">
        <f t="shared" si="11"/>
        <v>0</v>
      </c>
      <c r="I187" s="18"/>
      <c r="J187" s="3"/>
    </row>
    <row r="188" spans="1:13" ht="12.75" customHeight="1">
      <c r="A188" s="2"/>
      <c r="B188" s="479" t="s">
        <v>6</v>
      </c>
      <c r="C188" s="480"/>
      <c r="D188" s="480"/>
      <c r="E188" s="480"/>
      <c r="F188" s="21"/>
      <c r="G188" s="22"/>
      <c r="H188" s="23">
        <f t="shared" si="11"/>
        <v>0</v>
      </c>
      <c r="I188" s="18"/>
      <c r="J188" s="3"/>
    </row>
    <row r="189" spans="1:13" ht="12.75" customHeight="1">
      <c r="A189" s="2"/>
      <c r="B189" s="481" t="s">
        <v>10</v>
      </c>
      <c r="C189" s="482"/>
      <c r="D189" s="482"/>
      <c r="E189" s="482"/>
      <c r="F189" s="15">
        <f>SUM(F190:F192)</f>
        <v>0</v>
      </c>
      <c r="G189" s="16">
        <f>SUM(G190:G192)</f>
        <v>0</v>
      </c>
      <c r="H189" s="17">
        <f t="shared" si="11"/>
        <v>0</v>
      </c>
      <c r="I189" s="18"/>
      <c r="J189" s="3"/>
    </row>
    <row r="190" spans="1:13" ht="12.75" customHeight="1">
      <c r="A190" s="2"/>
      <c r="B190" s="479" t="s">
        <v>6</v>
      </c>
      <c r="C190" s="480"/>
      <c r="D190" s="480"/>
      <c r="E190" s="480"/>
      <c r="F190" s="21"/>
      <c r="G190" s="22"/>
      <c r="H190" s="23">
        <f t="shared" si="11"/>
        <v>0</v>
      </c>
      <c r="I190" s="18"/>
      <c r="J190" s="3"/>
    </row>
    <row r="191" spans="1:13" ht="12.75" customHeight="1">
      <c r="A191" s="2"/>
      <c r="B191" s="479" t="s">
        <v>6</v>
      </c>
      <c r="C191" s="480"/>
      <c r="D191" s="480"/>
      <c r="E191" s="480"/>
      <c r="F191" s="21"/>
      <c r="G191" s="22"/>
      <c r="H191" s="23">
        <f t="shared" si="11"/>
        <v>0</v>
      </c>
      <c r="I191" s="18"/>
      <c r="J191" s="3"/>
    </row>
    <row r="192" spans="1:13" ht="12.75" customHeight="1">
      <c r="A192" s="2"/>
      <c r="B192" s="479" t="s">
        <v>6</v>
      </c>
      <c r="C192" s="480"/>
      <c r="D192" s="480"/>
      <c r="E192" s="480"/>
      <c r="F192" s="21"/>
      <c r="G192" s="22"/>
      <c r="H192" s="23">
        <f t="shared" si="11"/>
        <v>0</v>
      </c>
      <c r="I192" s="29"/>
      <c r="J192" s="3"/>
    </row>
    <row r="193" spans="1:10" ht="12.75" customHeight="1">
      <c r="A193" s="2"/>
      <c r="B193" s="490" t="s">
        <v>11</v>
      </c>
      <c r="C193" s="491"/>
      <c r="D193" s="491"/>
      <c r="E193" s="491"/>
      <c r="F193" s="25">
        <f>SUM(F194:F200)</f>
        <v>0</v>
      </c>
      <c r="G193" s="26">
        <f>SUM(G194:G200)</f>
        <v>0</v>
      </c>
      <c r="H193" s="27">
        <f>SUM(F193:G193)</f>
        <v>0</v>
      </c>
      <c r="I193" s="18"/>
      <c r="J193" s="3"/>
    </row>
    <row r="194" spans="1:10" ht="12.75" customHeight="1">
      <c r="A194" s="2"/>
      <c r="B194" s="479" t="s">
        <v>6</v>
      </c>
      <c r="C194" s="480"/>
      <c r="D194" s="480"/>
      <c r="E194" s="480"/>
      <c r="F194" s="21"/>
      <c r="G194" s="22"/>
      <c r="H194" s="23">
        <f>SUM(F194:G194)</f>
        <v>0</v>
      </c>
      <c r="I194" s="18"/>
      <c r="J194" s="3"/>
    </row>
    <row r="195" spans="1:10" ht="12.75" customHeight="1">
      <c r="A195" s="2"/>
      <c r="B195" s="479" t="s">
        <v>6</v>
      </c>
      <c r="C195" s="480"/>
      <c r="D195" s="480"/>
      <c r="E195" s="480"/>
      <c r="F195" s="21"/>
      <c r="G195" s="22"/>
      <c r="H195" s="23">
        <f t="shared" ref="H195:H224" si="12">SUM(F195:G195)</f>
        <v>0</v>
      </c>
      <c r="I195" s="18"/>
      <c r="J195" s="3"/>
    </row>
    <row r="196" spans="1:10" ht="12.75" customHeight="1">
      <c r="A196" s="2"/>
      <c r="B196" s="479" t="s">
        <v>6</v>
      </c>
      <c r="C196" s="480"/>
      <c r="D196" s="480"/>
      <c r="E196" s="480"/>
      <c r="F196" s="21"/>
      <c r="G196" s="22"/>
      <c r="H196" s="23">
        <f t="shared" si="12"/>
        <v>0</v>
      </c>
      <c r="I196" s="18"/>
      <c r="J196" s="3"/>
    </row>
    <row r="197" spans="1:10" ht="12.75" customHeight="1">
      <c r="A197" s="2"/>
      <c r="B197" s="479" t="s">
        <v>6</v>
      </c>
      <c r="C197" s="480"/>
      <c r="D197" s="480"/>
      <c r="E197" s="480"/>
      <c r="F197" s="21"/>
      <c r="G197" s="22"/>
      <c r="H197" s="23">
        <f t="shared" si="12"/>
        <v>0</v>
      </c>
      <c r="I197" s="18"/>
      <c r="J197" s="3"/>
    </row>
    <row r="198" spans="1:10" ht="12.75" customHeight="1">
      <c r="A198" s="2"/>
      <c r="B198" s="479" t="s">
        <v>6</v>
      </c>
      <c r="C198" s="480"/>
      <c r="D198" s="480"/>
      <c r="E198" s="480"/>
      <c r="F198" s="21"/>
      <c r="G198" s="22"/>
      <c r="H198" s="23">
        <f t="shared" si="12"/>
        <v>0</v>
      </c>
      <c r="I198" s="18"/>
      <c r="J198" s="3"/>
    </row>
    <row r="199" spans="1:10" ht="12.75" customHeight="1">
      <c r="A199" s="2"/>
      <c r="B199" s="479" t="s">
        <v>6</v>
      </c>
      <c r="C199" s="480"/>
      <c r="D199" s="480"/>
      <c r="E199" s="480"/>
      <c r="F199" s="21"/>
      <c r="G199" s="22"/>
      <c r="H199" s="23">
        <f t="shared" si="12"/>
        <v>0</v>
      </c>
      <c r="I199" s="18"/>
      <c r="J199" s="3"/>
    </row>
    <row r="200" spans="1:10" ht="12.75" customHeight="1">
      <c r="A200" s="2"/>
      <c r="B200" s="479" t="s">
        <v>6</v>
      </c>
      <c r="C200" s="480"/>
      <c r="D200" s="480"/>
      <c r="E200" s="480"/>
      <c r="F200" s="21"/>
      <c r="G200" s="22"/>
      <c r="H200" s="23">
        <f t="shared" si="12"/>
        <v>0</v>
      </c>
      <c r="I200" s="18"/>
      <c r="J200" s="3"/>
    </row>
    <row r="201" spans="1:10" ht="12.75" customHeight="1">
      <c r="A201" s="2"/>
      <c r="B201" s="490" t="s">
        <v>12</v>
      </c>
      <c r="C201" s="491"/>
      <c r="D201" s="491"/>
      <c r="E201" s="491"/>
      <c r="F201" s="25">
        <f>SUM(F202,F206,F210,F214,F218,F222)</f>
        <v>0</v>
      </c>
      <c r="G201" s="26">
        <f>SUM(G202,G206,G210,G214,G218,G222)</f>
        <v>0</v>
      </c>
      <c r="H201" s="27">
        <f t="shared" si="12"/>
        <v>0</v>
      </c>
      <c r="I201" s="28"/>
      <c r="J201" s="3"/>
    </row>
    <row r="202" spans="1:10" ht="12.75" customHeight="1">
      <c r="A202" s="2"/>
      <c r="B202" s="481" t="s">
        <v>13</v>
      </c>
      <c r="C202" s="482"/>
      <c r="D202" s="482"/>
      <c r="E202" s="482"/>
      <c r="F202" s="15">
        <f>SUM(F203:F205)</f>
        <v>0</v>
      </c>
      <c r="G202" s="16">
        <f>SUM(G203:G205)</f>
        <v>0</v>
      </c>
      <c r="H202" s="17">
        <f t="shared" si="12"/>
        <v>0</v>
      </c>
      <c r="I202" s="18"/>
      <c r="J202" s="3"/>
    </row>
    <row r="203" spans="1:10" ht="12.75" customHeight="1">
      <c r="A203" s="2"/>
      <c r="B203" s="479" t="s">
        <v>6</v>
      </c>
      <c r="C203" s="480"/>
      <c r="D203" s="480"/>
      <c r="E203" s="492"/>
      <c r="F203" s="21"/>
      <c r="G203" s="22"/>
      <c r="H203" s="23">
        <f t="shared" si="12"/>
        <v>0</v>
      </c>
      <c r="I203" s="18"/>
      <c r="J203" s="3"/>
    </row>
    <row r="204" spans="1:10" ht="12.75" customHeight="1">
      <c r="A204" s="2"/>
      <c r="B204" s="479" t="s">
        <v>6</v>
      </c>
      <c r="C204" s="480"/>
      <c r="D204" s="480"/>
      <c r="E204" s="480"/>
      <c r="F204" s="21"/>
      <c r="G204" s="22"/>
      <c r="H204" s="23">
        <f t="shared" si="12"/>
        <v>0</v>
      </c>
      <c r="I204" s="18"/>
      <c r="J204" s="3"/>
    </row>
    <row r="205" spans="1:10" ht="12.75" customHeight="1">
      <c r="A205" s="2"/>
      <c r="B205" s="479" t="s">
        <v>6</v>
      </c>
      <c r="C205" s="480"/>
      <c r="D205" s="480"/>
      <c r="E205" s="480"/>
      <c r="F205" s="21"/>
      <c r="G205" s="22"/>
      <c r="H205" s="23">
        <f t="shared" si="12"/>
        <v>0</v>
      </c>
      <c r="I205" s="18"/>
      <c r="J205" s="3"/>
    </row>
    <row r="206" spans="1:10" ht="12.75" customHeight="1">
      <c r="A206" s="2"/>
      <c r="B206" s="481" t="s">
        <v>15</v>
      </c>
      <c r="C206" s="482"/>
      <c r="D206" s="482"/>
      <c r="E206" s="482"/>
      <c r="F206" s="15">
        <f>SUM(F207:F209)</f>
        <v>0</v>
      </c>
      <c r="G206" s="16">
        <f>SUM(G207:G209)</f>
        <v>0</v>
      </c>
      <c r="H206" s="17">
        <f t="shared" si="12"/>
        <v>0</v>
      </c>
      <c r="I206" s="18"/>
      <c r="J206" s="3"/>
    </row>
    <row r="207" spans="1:10" ht="12.75" customHeight="1">
      <c r="A207" s="2"/>
      <c r="B207" s="479" t="s">
        <v>6</v>
      </c>
      <c r="C207" s="480"/>
      <c r="D207" s="480"/>
      <c r="E207" s="480"/>
      <c r="F207" s="21"/>
      <c r="G207" s="22"/>
      <c r="H207" s="23">
        <f t="shared" si="12"/>
        <v>0</v>
      </c>
      <c r="I207" s="18"/>
      <c r="J207" s="3"/>
    </row>
    <row r="208" spans="1:10" ht="12.75" customHeight="1">
      <c r="A208" s="2"/>
      <c r="B208" s="479" t="s">
        <v>6</v>
      </c>
      <c r="C208" s="480"/>
      <c r="D208" s="480"/>
      <c r="E208" s="480"/>
      <c r="F208" s="21"/>
      <c r="G208" s="22"/>
      <c r="H208" s="23">
        <f t="shared" si="12"/>
        <v>0</v>
      </c>
      <c r="I208" s="18"/>
      <c r="J208" s="3"/>
    </row>
    <row r="209" spans="1:10" ht="12.75" customHeight="1">
      <c r="A209" s="2"/>
      <c r="B209" s="479" t="s">
        <v>6</v>
      </c>
      <c r="C209" s="480"/>
      <c r="D209" s="480"/>
      <c r="E209" s="480"/>
      <c r="F209" s="21"/>
      <c r="G209" s="22"/>
      <c r="H209" s="23">
        <f t="shared" si="12"/>
        <v>0</v>
      </c>
      <c r="I209" s="18"/>
      <c r="J209" s="3"/>
    </row>
    <row r="210" spans="1:10" ht="12.75" customHeight="1">
      <c r="A210" s="2"/>
      <c r="B210" s="481" t="s">
        <v>16</v>
      </c>
      <c r="C210" s="482"/>
      <c r="D210" s="482"/>
      <c r="E210" s="482"/>
      <c r="F210" s="15">
        <f>SUM(F211:F213)</f>
        <v>0</v>
      </c>
      <c r="G210" s="16">
        <f>SUM(G211:G213)</f>
        <v>0</v>
      </c>
      <c r="H210" s="17">
        <f t="shared" si="12"/>
        <v>0</v>
      </c>
      <c r="I210" s="18"/>
      <c r="J210" s="3"/>
    </row>
    <row r="211" spans="1:10" ht="12.75" customHeight="1">
      <c r="A211" s="2"/>
      <c r="B211" s="479" t="s">
        <v>6</v>
      </c>
      <c r="C211" s="480"/>
      <c r="D211" s="480"/>
      <c r="E211" s="480"/>
      <c r="F211" s="21"/>
      <c r="G211" s="22"/>
      <c r="H211" s="23">
        <f t="shared" si="12"/>
        <v>0</v>
      </c>
      <c r="I211" s="18"/>
      <c r="J211" s="3"/>
    </row>
    <row r="212" spans="1:10" ht="12.75" customHeight="1">
      <c r="A212" s="2"/>
      <c r="B212" s="479" t="s">
        <v>6</v>
      </c>
      <c r="C212" s="480"/>
      <c r="D212" s="480"/>
      <c r="E212" s="480"/>
      <c r="F212" s="21"/>
      <c r="G212" s="22"/>
      <c r="H212" s="23">
        <f t="shared" si="12"/>
        <v>0</v>
      </c>
      <c r="I212" s="18"/>
      <c r="J212" s="3"/>
    </row>
    <row r="213" spans="1:10" ht="12.75" customHeight="1">
      <c r="A213" s="2"/>
      <c r="B213" s="479" t="s">
        <v>6</v>
      </c>
      <c r="C213" s="480"/>
      <c r="D213" s="480"/>
      <c r="E213" s="480"/>
      <c r="F213" s="21"/>
      <c r="G213" s="22"/>
      <c r="H213" s="23">
        <f t="shared" si="12"/>
        <v>0</v>
      </c>
      <c r="I213" s="18"/>
      <c r="J213" s="3"/>
    </row>
    <row r="214" spans="1:10" ht="12.75" customHeight="1">
      <c r="A214" s="2"/>
      <c r="B214" s="481" t="s">
        <v>17</v>
      </c>
      <c r="C214" s="482"/>
      <c r="D214" s="482"/>
      <c r="E214" s="482"/>
      <c r="F214" s="15">
        <f>SUM(F215:F217)</f>
        <v>0</v>
      </c>
      <c r="G214" s="16">
        <f>SUM(G215:G217)</f>
        <v>0</v>
      </c>
      <c r="H214" s="17">
        <f t="shared" si="12"/>
        <v>0</v>
      </c>
      <c r="I214" s="18"/>
      <c r="J214" s="3"/>
    </row>
    <row r="215" spans="1:10" ht="12.75" customHeight="1">
      <c r="A215" s="2"/>
      <c r="B215" s="479" t="s">
        <v>6</v>
      </c>
      <c r="C215" s="480"/>
      <c r="D215" s="480"/>
      <c r="E215" s="480"/>
      <c r="F215" s="21"/>
      <c r="G215" s="22"/>
      <c r="H215" s="23">
        <f t="shared" si="12"/>
        <v>0</v>
      </c>
      <c r="I215" s="18"/>
      <c r="J215" s="3"/>
    </row>
    <row r="216" spans="1:10" ht="12.75" customHeight="1">
      <c r="A216" s="2"/>
      <c r="B216" s="479" t="s">
        <v>6</v>
      </c>
      <c r="C216" s="480"/>
      <c r="D216" s="480"/>
      <c r="E216" s="480"/>
      <c r="F216" s="21"/>
      <c r="G216" s="22"/>
      <c r="H216" s="23">
        <f t="shared" si="12"/>
        <v>0</v>
      </c>
      <c r="I216" s="18"/>
      <c r="J216" s="3"/>
    </row>
    <row r="217" spans="1:10" ht="12.75" customHeight="1">
      <c r="A217" s="2"/>
      <c r="B217" s="479" t="s">
        <v>6</v>
      </c>
      <c r="C217" s="480"/>
      <c r="D217" s="480"/>
      <c r="E217" s="480"/>
      <c r="F217" s="21"/>
      <c r="G217" s="22"/>
      <c r="H217" s="23">
        <f t="shared" si="12"/>
        <v>0</v>
      </c>
      <c r="I217" s="18"/>
      <c r="J217" s="3"/>
    </row>
    <row r="218" spans="1:10" ht="12.75" customHeight="1">
      <c r="A218" s="2"/>
      <c r="B218" s="481" t="s">
        <v>18</v>
      </c>
      <c r="C218" s="482"/>
      <c r="D218" s="482"/>
      <c r="E218" s="482"/>
      <c r="F218" s="15">
        <f>SUM(F219:F221)</f>
        <v>0</v>
      </c>
      <c r="G218" s="16">
        <f>SUM(G219:G221)</f>
        <v>0</v>
      </c>
      <c r="H218" s="17">
        <f t="shared" si="12"/>
        <v>0</v>
      </c>
      <c r="I218" s="18"/>
      <c r="J218" s="3"/>
    </row>
    <row r="219" spans="1:10" ht="12.75" customHeight="1">
      <c r="A219" s="2"/>
      <c r="B219" s="479" t="s">
        <v>6</v>
      </c>
      <c r="C219" s="480"/>
      <c r="D219" s="480"/>
      <c r="E219" s="480"/>
      <c r="F219" s="21"/>
      <c r="G219" s="22"/>
      <c r="H219" s="23">
        <f t="shared" si="12"/>
        <v>0</v>
      </c>
      <c r="I219" s="18"/>
      <c r="J219" s="3"/>
    </row>
    <row r="220" spans="1:10" ht="12.75" customHeight="1">
      <c r="A220" s="2"/>
      <c r="B220" s="479" t="s">
        <v>6</v>
      </c>
      <c r="C220" s="480"/>
      <c r="D220" s="480"/>
      <c r="E220" s="480"/>
      <c r="F220" s="21"/>
      <c r="G220" s="22"/>
      <c r="H220" s="23">
        <f t="shared" si="12"/>
        <v>0</v>
      </c>
      <c r="I220" s="18"/>
      <c r="J220" s="3"/>
    </row>
    <row r="221" spans="1:10" ht="12.75" customHeight="1">
      <c r="A221" s="2"/>
      <c r="B221" s="479" t="s">
        <v>6</v>
      </c>
      <c r="C221" s="480"/>
      <c r="D221" s="480"/>
      <c r="E221" s="480"/>
      <c r="F221" s="21"/>
      <c r="G221" s="22"/>
      <c r="H221" s="23">
        <f t="shared" si="12"/>
        <v>0</v>
      </c>
      <c r="I221" s="18"/>
      <c r="J221" s="3"/>
    </row>
    <row r="222" spans="1:10" ht="12.75" customHeight="1">
      <c r="A222" s="2"/>
      <c r="B222" s="481" t="s">
        <v>19</v>
      </c>
      <c r="C222" s="482"/>
      <c r="D222" s="482"/>
      <c r="E222" s="482"/>
      <c r="F222" s="15">
        <f>SUM(F223:F225)</f>
        <v>0</v>
      </c>
      <c r="G222" s="16">
        <f>SUM(G223:G225)</f>
        <v>0</v>
      </c>
      <c r="H222" s="17">
        <f t="shared" si="12"/>
        <v>0</v>
      </c>
      <c r="I222" s="18"/>
      <c r="J222" s="3"/>
    </row>
    <row r="223" spans="1:10" ht="12.75" customHeight="1">
      <c r="A223" s="2"/>
      <c r="B223" s="479" t="s">
        <v>6</v>
      </c>
      <c r="C223" s="480"/>
      <c r="D223" s="480"/>
      <c r="E223" s="480"/>
      <c r="F223" s="21"/>
      <c r="G223" s="22"/>
      <c r="H223" s="23">
        <f t="shared" si="12"/>
        <v>0</v>
      </c>
      <c r="I223" s="18"/>
      <c r="J223" s="3"/>
    </row>
    <row r="224" spans="1:10" ht="12.75" customHeight="1">
      <c r="A224" s="2"/>
      <c r="B224" s="479" t="s">
        <v>6</v>
      </c>
      <c r="C224" s="480"/>
      <c r="D224" s="480"/>
      <c r="E224" s="480"/>
      <c r="F224" s="21"/>
      <c r="G224" s="22"/>
      <c r="H224" s="23">
        <f t="shared" si="12"/>
        <v>0</v>
      </c>
      <c r="I224" s="18"/>
      <c r="J224" s="3"/>
    </row>
    <row r="225" spans="1:12" ht="12.75" customHeight="1" thickBot="1">
      <c r="A225" s="2"/>
      <c r="B225" s="483" t="s">
        <v>6</v>
      </c>
      <c r="C225" s="484"/>
      <c r="D225" s="484"/>
      <c r="E225" s="484"/>
      <c r="F225" s="30"/>
      <c r="G225" s="31"/>
      <c r="H225" s="32">
        <f>SUM(F225:G225)</f>
        <v>0</v>
      </c>
      <c r="I225" s="33"/>
      <c r="J225" s="3"/>
      <c r="L225" s="360" t="s">
        <v>157</v>
      </c>
    </row>
    <row r="226" spans="1:12" ht="33" customHeight="1" thickTop="1" thickBot="1">
      <c r="A226" s="2"/>
      <c r="B226" s="485" t="s">
        <v>107</v>
      </c>
      <c r="C226" s="486"/>
      <c r="D226" s="487"/>
      <c r="E226" s="34" t="s">
        <v>20</v>
      </c>
      <c r="F226" s="35">
        <f>SUM(F175,F184,F193,F201)</f>
        <v>0</v>
      </c>
      <c r="G226" s="36">
        <f>SUM(G175,G184,G193,G201)</f>
        <v>0</v>
      </c>
      <c r="H226" s="37">
        <f>SUM(F226:G226)</f>
        <v>0</v>
      </c>
      <c r="I226" s="46"/>
      <c r="J226" s="3"/>
      <c r="L226" s="361" t="str">
        <f>IF(F226&lt;=105000000,"OK","NG")</f>
        <v>OK</v>
      </c>
    </row>
    <row r="227" spans="1:12" ht="5.25" customHeight="1">
      <c r="A227" s="2"/>
      <c r="B227" s="39"/>
      <c r="C227" s="39"/>
      <c r="D227" s="39"/>
      <c r="E227" s="40"/>
      <c r="F227" s="39"/>
      <c r="G227" s="39"/>
      <c r="H227" s="39"/>
      <c r="J227" s="3"/>
    </row>
    <row r="228" spans="1:12" s="146" customFormat="1" ht="14.25" customHeight="1" thickBot="1">
      <c r="A228" s="150"/>
      <c r="B228" s="151"/>
      <c r="C228" s="488" t="s">
        <v>21</v>
      </c>
      <c r="D228" s="488"/>
      <c r="E228" s="489">
        <f>E$60</f>
        <v>0</v>
      </c>
      <c r="F228" s="489"/>
      <c r="G228" s="151" t="s">
        <v>22</v>
      </c>
      <c r="H228" s="387" t="s">
        <v>280</v>
      </c>
      <c r="I228" s="151"/>
      <c r="J228" s="152" t="s">
        <v>92</v>
      </c>
      <c r="L228" s="296"/>
    </row>
    <row r="229" spans="1:12" ht="15" customHeight="1" thickBot="1">
      <c r="A229" s="41"/>
      <c r="B229" s="42" t="s">
        <v>23</v>
      </c>
      <c r="C229" s="47"/>
      <c r="D229" s="48"/>
      <c r="E229" s="48"/>
      <c r="F229" s="49"/>
      <c r="G229" s="49"/>
      <c r="H229" s="48"/>
      <c r="I229" s="44" t="s">
        <v>0</v>
      </c>
      <c r="J229" s="45"/>
    </row>
    <row r="230" spans="1:12" ht="39.75" customHeight="1">
      <c r="A230" s="2"/>
      <c r="B230" s="493" t="s">
        <v>102</v>
      </c>
      <c r="C230" s="494"/>
      <c r="D230" s="494"/>
      <c r="E230" s="494"/>
      <c r="F230" s="7" t="s">
        <v>1</v>
      </c>
      <c r="G230" s="8" t="s">
        <v>2</v>
      </c>
      <c r="H230" s="9" t="s">
        <v>135</v>
      </c>
      <c r="I230" s="10" t="s">
        <v>3</v>
      </c>
      <c r="J230" s="3"/>
    </row>
    <row r="231" spans="1:12" ht="12.75" customHeight="1">
      <c r="A231" s="2"/>
      <c r="B231" s="495" t="s">
        <v>4</v>
      </c>
      <c r="C231" s="496"/>
      <c r="D231" s="496"/>
      <c r="E231" s="496"/>
      <c r="F231" s="11">
        <f>SUM(F232,F236)</f>
        <v>0</v>
      </c>
      <c r="G231" s="12">
        <f>SUM(G232,G236)</f>
        <v>0</v>
      </c>
      <c r="H231" s="13">
        <f>SUM(F231:G231)</f>
        <v>0</v>
      </c>
      <c r="I231" s="14"/>
      <c r="J231" s="3"/>
    </row>
    <row r="232" spans="1:12">
      <c r="A232" s="2"/>
      <c r="B232" s="481" t="s">
        <v>5</v>
      </c>
      <c r="C232" s="482"/>
      <c r="D232" s="482"/>
      <c r="E232" s="482"/>
      <c r="F232" s="15">
        <f>SUM(F233:F235)</f>
        <v>0</v>
      </c>
      <c r="G232" s="16">
        <f>SUM(G233:G235)</f>
        <v>0</v>
      </c>
      <c r="H232" s="17">
        <f t="shared" ref="H232:H239" si="13">SUM(F232:G232)</f>
        <v>0</v>
      </c>
      <c r="I232" s="18"/>
      <c r="J232" s="3"/>
    </row>
    <row r="233" spans="1:12" ht="12.75" customHeight="1">
      <c r="A233" s="2"/>
      <c r="B233" s="479" t="s">
        <v>6</v>
      </c>
      <c r="C233" s="480"/>
      <c r="D233" s="480"/>
      <c r="E233" s="480"/>
      <c r="F233" s="21"/>
      <c r="G233" s="22"/>
      <c r="H233" s="23">
        <f t="shared" si="13"/>
        <v>0</v>
      </c>
      <c r="I233" s="18"/>
      <c r="J233" s="3"/>
    </row>
    <row r="234" spans="1:12" ht="12.75" customHeight="1">
      <c r="A234" s="2"/>
      <c r="B234" s="479" t="s">
        <v>6</v>
      </c>
      <c r="C234" s="480"/>
      <c r="D234" s="480"/>
      <c r="E234" s="480"/>
      <c r="F234" s="21"/>
      <c r="G234" s="22"/>
      <c r="H234" s="23">
        <f t="shared" si="13"/>
        <v>0</v>
      </c>
      <c r="I234" s="18"/>
      <c r="J234" s="3"/>
    </row>
    <row r="235" spans="1:12" ht="12.75" customHeight="1">
      <c r="A235" s="2"/>
      <c r="B235" s="479" t="s">
        <v>24</v>
      </c>
      <c r="C235" s="480"/>
      <c r="D235" s="480"/>
      <c r="E235" s="480"/>
      <c r="F235" s="21"/>
      <c r="G235" s="22"/>
      <c r="H235" s="23">
        <f t="shared" si="13"/>
        <v>0</v>
      </c>
      <c r="I235" s="18"/>
      <c r="J235" s="3"/>
    </row>
    <row r="236" spans="1:12" ht="12.75" customHeight="1">
      <c r="A236" s="2"/>
      <c r="B236" s="481" t="s">
        <v>7</v>
      </c>
      <c r="C236" s="482"/>
      <c r="D236" s="482"/>
      <c r="E236" s="482"/>
      <c r="F236" s="15">
        <f>SUM(F237:F239)</f>
        <v>0</v>
      </c>
      <c r="G236" s="16">
        <f>SUM(G237:G239)</f>
        <v>0</v>
      </c>
      <c r="H236" s="17">
        <f t="shared" si="13"/>
        <v>0</v>
      </c>
      <c r="I236" s="18"/>
      <c r="J236" s="3"/>
    </row>
    <row r="237" spans="1:12" ht="12.75" customHeight="1">
      <c r="A237" s="2"/>
      <c r="B237" s="479" t="s">
        <v>24</v>
      </c>
      <c r="C237" s="480"/>
      <c r="D237" s="480"/>
      <c r="E237" s="480"/>
      <c r="F237" s="21"/>
      <c r="G237" s="22"/>
      <c r="H237" s="23">
        <f t="shared" si="13"/>
        <v>0</v>
      </c>
      <c r="I237" s="18"/>
      <c r="J237" s="3"/>
    </row>
    <row r="238" spans="1:12" ht="12.75" customHeight="1">
      <c r="A238" s="2"/>
      <c r="B238" s="479" t="s">
        <v>24</v>
      </c>
      <c r="C238" s="480"/>
      <c r="D238" s="480"/>
      <c r="E238" s="480"/>
      <c r="F238" s="21"/>
      <c r="G238" s="22"/>
      <c r="H238" s="23">
        <f t="shared" si="13"/>
        <v>0</v>
      </c>
      <c r="I238" s="18"/>
      <c r="J238" s="3"/>
    </row>
    <row r="239" spans="1:12" ht="12.75" customHeight="1">
      <c r="A239" s="2"/>
      <c r="B239" s="479" t="s">
        <v>24</v>
      </c>
      <c r="C239" s="480"/>
      <c r="D239" s="480"/>
      <c r="E239" s="480"/>
      <c r="F239" s="21"/>
      <c r="G239" s="22"/>
      <c r="H239" s="23">
        <f t="shared" si="13"/>
        <v>0</v>
      </c>
      <c r="I239" s="18"/>
      <c r="J239" s="3"/>
    </row>
    <row r="240" spans="1:12" ht="12.75" customHeight="1">
      <c r="A240" s="2"/>
      <c r="B240" s="490" t="s">
        <v>8</v>
      </c>
      <c r="C240" s="491"/>
      <c r="D240" s="491"/>
      <c r="E240" s="491"/>
      <c r="F240" s="25">
        <f>SUM(F241,F245)</f>
        <v>0</v>
      </c>
      <c r="G240" s="26">
        <f>SUM(G241,G245)</f>
        <v>0</v>
      </c>
      <c r="H240" s="27">
        <f>SUM(F240:G240)</f>
        <v>0</v>
      </c>
      <c r="I240" s="28"/>
      <c r="J240" s="3"/>
    </row>
    <row r="241" spans="1:10" ht="12.75" customHeight="1">
      <c r="A241" s="2"/>
      <c r="B241" s="481" t="s">
        <v>9</v>
      </c>
      <c r="C241" s="482"/>
      <c r="D241" s="482"/>
      <c r="E241" s="482"/>
      <c r="F241" s="15">
        <f>SUM(F242:F244)</f>
        <v>0</v>
      </c>
      <c r="G241" s="16">
        <f>SUM(G242:G244)</f>
        <v>0</v>
      </c>
      <c r="H241" s="17">
        <f t="shared" ref="H241:H248" si="14">SUM(F241:G241)</f>
        <v>0</v>
      </c>
      <c r="I241" s="18"/>
      <c r="J241" s="3"/>
    </row>
    <row r="242" spans="1:10" ht="12.75" customHeight="1">
      <c r="A242" s="2"/>
      <c r="B242" s="479" t="s">
        <v>24</v>
      </c>
      <c r="C242" s="480"/>
      <c r="D242" s="480"/>
      <c r="E242" s="480"/>
      <c r="F242" s="21"/>
      <c r="G242" s="22"/>
      <c r="H242" s="23">
        <f t="shared" si="14"/>
        <v>0</v>
      </c>
      <c r="I242" s="18"/>
      <c r="J242" s="3"/>
    </row>
    <row r="243" spans="1:10" ht="12.75" customHeight="1">
      <c r="A243" s="2"/>
      <c r="B243" s="479" t="s">
        <v>24</v>
      </c>
      <c r="C243" s="480"/>
      <c r="D243" s="480"/>
      <c r="E243" s="480"/>
      <c r="F243" s="21"/>
      <c r="G243" s="22"/>
      <c r="H243" s="23">
        <f t="shared" si="14"/>
        <v>0</v>
      </c>
      <c r="I243" s="18"/>
      <c r="J243" s="3"/>
    </row>
    <row r="244" spans="1:10" ht="12.75" customHeight="1">
      <c r="A244" s="2"/>
      <c r="B244" s="479" t="s">
        <v>24</v>
      </c>
      <c r="C244" s="480"/>
      <c r="D244" s="480"/>
      <c r="E244" s="480"/>
      <c r="F244" s="21"/>
      <c r="G244" s="22"/>
      <c r="H244" s="23">
        <f t="shared" si="14"/>
        <v>0</v>
      </c>
      <c r="I244" s="18"/>
      <c r="J244" s="3"/>
    </row>
    <row r="245" spans="1:10" ht="12.75" customHeight="1">
      <c r="A245" s="2"/>
      <c r="B245" s="481" t="s">
        <v>10</v>
      </c>
      <c r="C245" s="482"/>
      <c r="D245" s="482"/>
      <c r="E245" s="482"/>
      <c r="F245" s="15">
        <f>SUM(F246:F248)</f>
        <v>0</v>
      </c>
      <c r="G245" s="16">
        <f>SUM(G246:G248)</f>
        <v>0</v>
      </c>
      <c r="H245" s="17">
        <f t="shared" si="14"/>
        <v>0</v>
      </c>
      <c r="I245" s="18"/>
      <c r="J245" s="3"/>
    </row>
    <row r="246" spans="1:10" ht="12.75" customHeight="1">
      <c r="A246" s="2"/>
      <c r="B246" s="479" t="s">
        <v>24</v>
      </c>
      <c r="C246" s="480"/>
      <c r="D246" s="480"/>
      <c r="E246" s="480"/>
      <c r="F246" s="21"/>
      <c r="G246" s="22"/>
      <c r="H246" s="23">
        <f t="shared" si="14"/>
        <v>0</v>
      </c>
      <c r="I246" s="18"/>
      <c r="J246" s="3"/>
    </row>
    <row r="247" spans="1:10" ht="12.75" customHeight="1">
      <c r="A247" s="2"/>
      <c r="B247" s="479" t="s">
        <v>24</v>
      </c>
      <c r="C247" s="480"/>
      <c r="D247" s="480"/>
      <c r="E247" s="480"/>
      <c r="F247" s="21"/>
      <c r="G247" s="22"/>
      <c r="H247" s="23">
        <f t="shared" si="14"/>
        <v>0</v>
      </c>
      <c r="I247" s="18"/>
      <c r="J247" s="3"/>
    </row>
    <row r="248" spans="1:10" ht="12.75" customHeight="1">
      <c r="A248" s="2"/>
      <c r="B248" s="479" t="s">
        <v>24</v>
      </c>
      <c r="C248" s="480"/>
      <c r="D248" s="480"/>
      <c r="E248" s="480"/>
      <c r="F248" s="21"/>
      <c r="G248" s="22"/>
      <c r="H248" s="23">
        <f t="shared" si="14"/>
        <v>0</v>
      </c>
      <c r="I248" s="29"/>
      <c r="J248" s="3"/>
    </row>
    <row r="249" spans="1:10" ht="12.75" customHeight="1">
      <c r="A249" s="2"/>
      <c r="B249" s="490" t="s">
        <v>11</v>
      </c>
      <c r="C249" s="491"/>
      <c r="D249" s="491"/>
      <c r="E249" s="491"/>
      <c r="F249" s="25">
        <f>SUM(F250:F256)</f>
        <v>0</v>
      </c>
      <c r="G249" s="26">
        <f>SUM(G250:G256)</f>
        <v>0</v>
      </c>
      <c r="H249" s="27">
        <f>SUM(F249:G249)</f>
        <v>0</v>
      </c>
      <c r="I249" s="18"/>
      <c r="J249" s="3"/>
    </row>
    <row r="250" spans="1:10" ht="12.75" customHeight="1">
      <c r="A250" s="2"/>
      <c r="B250" s="479" t="s">
        <v>24</v>
      </c>
      <c r="C250" s="480"/>
      <c r="D250" s="480"/>
      <c r="E250" s="480"/>
      <c r="F250" s="21"/>
      <c r="G250" s="22"/>
      <c r="H250" s="23">
        <f>SUM(F250:G250)</f>
        <v>0</v>
      </c>
      <c r="I250" s="18"/>
      <c r="J250" s="3"/>
    </row>
    <row r="251" spans="1:10" ht="12.75" customHeight="1">
      <c r="A251" s="2"/>
      <c r="B251" s="479" t="s">
        <v>24</v>
      </c>
      <c r="C251" s="480"/>
      <c r="D251" s="480"/>
      <c r="E251" s="480"/>
      <c r="F251" s="21"/>
      <c r="G251" s="22"/>
      <c r="H251" s="23">
        <f t="shared" ref="H251:H280" si="15">SUM(F251:G251)</f>
        <v>0</v>
      </c>
      <c r="I251" s="18"/>
      <c r="J251" s="3"/>
    </row>
    <row r="252" spans="1:10" ht="12.75" customHeight="1">
      <c r="A252" s="2"/>
      <c r="B252" s="479" t="s">
        <v>24</v>
      </c>
      <c r="C252" s="480"/>
      <c r="D252" s="480"/>
      <c r="E252" s="480"/>
      <c r="F252" s="21"/>
      <c r="G252" s="22"/>
      <c r="H252" s="23">
        <f t="shared" si="15"/>
        <v>0</v>
      </c>
      <c r="I252" s="18"/>
      <c r="J252" s="3"/>
    </row>
    <row r="253" spans="1:10" ht="12.75" customHeight="1">
      <c r="A253" s="2"/>
      <c r="B253" s="479" t="s">
        <v>24</v>
      </c>
      <c r="C253" s="480"/>
      <c r="D253" s="480"/>
      <c r="E253" s="480"/>
      <c r="F253" s="21"/>
      <c r="G253" s="22"/>
      <c r="H253" s="23">
        <f t="shared" si="15"/>
        <v>0</v>
      </c>
      <c r="I253" s="18"/>
      <c r="J253" s="3"/>
    </row>
    <row r="254" spans="1:10" ht="12.75" customHeight="1">
      <c r="A254" s="2"/>
      <c r="B254" s="479" t="s">
        <v>24</v>
      </c>
      <c r="C254" s="480"/>
      <c r="D254" s="480"/>
      <c r="E254" s="492"/>
      <c r="F254" s="21"/>
      <c r="G254" s="22"/>
      <c r="H254" s="23">
        <f t="shared" si="15"/>
        <v>0</v>
      </c>
      <c r="I254" s="18"/>
      <c r="J254" s="3"/>
    </row>
    <row r="255" spans="1:10" ht="12.75" customHeight="1">
      <c r="A255" s="2"/>
      <c r="B255" s="479" t="s">
        <v>24</v>
      </c>
      <c r="C255" s="480"/>
      <c r="D255" s="480"/>
      <c r="E255" s="480"/>
      <c r="F255" s="21"/>
      <c r="G255" s="22"/>
      <c r="H255" s="23">
        <f t="shared" si="15"/>
        <v>0</v>
      </c>
      <c r="I255" s="18"/>
      <c r="J255" s="3"/>
    </row>
    <row r="256" spans="1:10" ht="12.75" customHeight="1">
      <c r="A256" s="2"/>
      <c r="B256" s="479" t="s">
        <v>24</v>
      </c>
      <c r="C256" s="480"/>
      <c r="D256" s="480"/>
      <c r="E256" s="480"/>
      <c r="F256" s="21"/>
      <c r="G256" s="22"/>
      <c r="H256" s="23">
        <f t="shared" si="15"/>
        <v>0</v>
      </c>
      <c r="I256" s="18"/>
      <c r="J256" s="3"/>
    </row>
    <row r="257" spans="1:10" ht="12.75" customHeight="1">
      <c r="A257" s="2"/>
      <c r="B257" s="490" t="s">
        <v>12</v>
      </c>
      <c r="C257" s="491"/>
      <c r="D257" s="491"/>
      <c r="E257" s="491"/>
      <c r="F257" s="25">
        <f>SUM(F258,F262,F266,F270,F274,F278)</f>
        <v>0</v>
      </c>
      <c r="G257" s="26">
        <f>SUM(G258,G262,G266,G270,G274,G278)</f>
        <v>0</v>
      </c>
      <c r="H257" s="27">
        <f t="shared" si="15"/>
        <v>0</v>
      </c>
      <c r="I257" s="28"/>
      <c r="J257" s="3"/>
    </row>
    <row r="258" spans="1:10" ht="12.75" customHeight="1">
      <c r="A258" s="2"/>
      <c r="B258" s="481" t="s">
        <v>13</v>
      </c>
      <c r="C258" s="482"/>
      <c r="D258" s="482"/>
      <c r="E258" s="482"/>
      <c r="F258" s="15">
        <f>SUM(F259:F261)</f>
        <v>0</v>
      </c>
      <c r="G258" s="16">
        <f>SUM(G259:G261)</f>
        <v>0</v>
      </c>
      <c r="H258" s="17">
        <f t="shared" si="15"/>
        <v>0</v>
      </c>
      <c r="I258" s="18"/>
      <c r="J258" s="3"/>
    </row>
    <row r="259" spans="1:10" ht="12.75" customHeight="1">
      <c r="A259" s="2"/>
      <c r="B259" s="479" t="s">
        <v>24</v>
      </c>
      <c r="C259" s="480"/>
      <c r="D259" s="480"/>
      <c r="E259" s="492"/>
      <c r="F259" s="21"/>
      <c r="G259" s="22"/>
      <c r="H259" s="23">
        <f t="shared" si="15"/>
        <v>0</v>
      </c>
      <c r="I259" s="18"/>
      <c r="J259" s="3"/>
    </row>
    <row r="260" spans="1:10" ht="12.75" customHeight="1">
      <c r="A260" s="2"/>
      <c r="B260" s="479" t="s">
        <v>24</v>
      </c>
      <c r="C260" s="480"/>
      <c r="D260" s="480"/>
      <c r="E260" s="480"/>
      <c r="F260" s="21"/>
      <c r="G260" s="22"/>
      <c r="H260" s="23">
        <f t="shared" si="15"/>
        <v>0</v>
      </c>
      <c r="I260" s="18"/>
      <c r="J260" s="3"/>
    </row>
    <row r="261" spans="1:10" ht="12.75" customHeight="1">
      <c r="A261" s="2"/>
      <c r="B261" s="479" t="s">
        <v>24</v>
      </c>
      <c r="C261" s="480"/>
      <c r="D261" s="480"/>
      <c r="E261" s="480"/>
      <c r="F261" s="21"/>
      <c r="G261" s="22"/>
      <c r="H261" s="23">
        <f t="shared" si="15"/>
        <v>0</v>
      </c>
      <c r="I261" s="18"/>
      <c r="J261" s="3"/>
    </row>
    <row r="262" spans="1:10" ht="12.75" customHeight="1">
      <c r="A262" s="2"/>
      <c r="B262" s="481" t="s">
        <v>15</v>
      </c>
      <c r="C262" s="482"/>
      <c r="D262" s="482"/>
      <c r="E262" s="482"/>
      <c r="F262" s="15">
        <f>SUM(F263:F265)</f>
        <v>0</v>
      </c>
      <c r="G262" s="16">
        <f>SUM(G263:G265)</f>
        <v>0</v>
      </c>
      <c r="H262" s="17">
        <f t="shared" si="15"/>
        <v>0</v>
      </c>
      <c r="I262" s="18"/>
      <c r="J262" s="3"/>
    </row>
    <row r="263" spans="1:10" ht="12.75" customHeight="1">
      <c r="A263" s="2"/>
      <c r="B263" s="479" t="s">
        <v>24</v>
      </c>
      <c r="C263" s="480"/>
      <c r="D263" s="480"/>
      <c r="E263" s="480"/>
      <c r="F263" s="21"/>
      <c r="G263" s="22"/>
      <c r="H263" s="23">
        <f t="shared" si="15"/>
        <v>0</v>
      </c>
      <c r="I263" s="18"/>
      <c r="J263" s="3"/>
    </row>
    <row r="264" spans="1:10" ht="12.75" customHeight="1">
      <c r="A264" s="2"/>
      <c r="B264" s="479" t="s">
        <v>24</v>
      </c>
      <c r="C264" s="480"/>
      <c r="D264" s="480"/>
      <c r="E264" s="480"/>
      <c r="F264" s="21"/>
      <c r="G264" s="22"/>
      <c r="H264" s="23">
        <f t="shared" si="15"/>
        <v>0</v>
      </c>
      <c r="I264" s="18"/>
      <c r="J264" s="3"/>
    </row>
    <row r="265" spans="1:10" ht="12.75" customHeight="1">
      <c r="A265" s="2"/>
      <c r="B265" s="479" t="s">
        <v>24</v>
      </c>
      <c r="C265" s="480"/>
      <c r="D265" s="480"/>
      <c r="E265" s="480"/>
      <c r="F265" s="21"/>
      <c r="G265" s="22"/>
      <c r="H265" s="23">
        <f t="shared" si="15"/>
        <v>0</v>
      </c>
      <c r="I265" s="18"/>
      <c r="J265" s="3"/>
    </row>
    <row r="266" spans="1:10" ht="12.75" customHeight="1">
      <c r="A266" s="2"/>
      <c r="B266" s="481" t="s">
        <v>16</v>
      </c>
      <c r="C266" s="482"/>
      <c r="D266" s="482"/>
      <c r="E266" s="482"/>
      <c r="F266" s="15">
        <f>SUM(F267:F269)</f>
        <v>0</v>
      </c>
      <c r="G266" s="16">
        <f>SUM(G267:G269)</f>
        <v>0</v>
      </c>
      <c r="H266" s="17">
        <f t="shared" si="15"/>
        <v>0</v>
      </c>
      <c r="I266" s="18"/>
      <c r="J266" s="3"/>
    </row>
    <row r="267" spans="1:10" ht="12.75" customHeight="1">
      <c r="A267" s="2"/>
      <c r="B267" s="479" t="s">
        <v>24</v>
      </c>
      <c r="C267" s="480"/>
      <c r="D267" s="480"/>
      <c r="E267" s="480"/>
      <c r="F267" s="21"/>
      <c r="G267" s="22"/>
      <c r="H267" s="23">
        <f t="shared" si="15"/>
        <v>0</v>
      </c>
      <c r="I267" s="18"/>
      <c r="J267" s="3"/>
    </row>
    <row r="268" spans="1:10" ht="12.75" customHeight="1">
      <c r="A268" s="2"/>
      <c r="B268" s="479" t="s">
        <v>24</v>
      </c>
      <c r="C268" s="480"/>
      <c r="D268" s="480"/>
      <c r="E268" s="480"/>
      <c r="F268" s="21"/>
      <c r="G268" s="22"/>
      <c r="H268" s="23">
        <f t="shared" si="15"/>
        <v>0</v>
      </c>
      <c r="I268" s="18"/>
      <c r="J268" s="3"/>
    </row>
    <row r="269" spans="1:10" ht="12.75" customHeight="1">
      <c r="A269" s="2"/>
      <c r="B269" s="479" t="s">
        <v>24</v>
      </c>
      <c r="C269" s="480"/>
      <c r="D269" s="480"/>
      <c r="E269" s="480"/>
      <c r="F269" s="21"/>
      <c r="G269" s="22"/>
      <c r="H269" s="23">
        <f t="shared" si="15"/>
        <v>0</v>
      </c>
      <c r="I269" s="18"/>
      <c r="J269" s="3"/>
    </row>
    <row r="270" spans="1:10" ht="12.75" customHeight="1">
      <c r="A270" s="2"/>
      <c r="B270" s="481" t="s">
        <v>17</v>
      </c>
      <c r="C270" s="482"/>
      <c r="D270" s="482"/>
      <c r="E270" s="482"/>
      <c r="F270" s="15">
        <f>SUM(F271:F273)</f>
        <v>0</v>
      </c>
      <c r="G270" s="16">
        <f>SUM(G271:G273)</f>
        <v>0</v>
      </c>
      <c r="H270" s="17">
        <f t="shared" si="15"/>
        <v>0</v>
      </c>
      <c r="I270" s="18"/>
      <c r="J270" s="3"/>
    </row>
    <row r="271" spans="1:10" ht="12.75" customHeight="1">
      <c r="A271" s="2"/>
      <c r="B271" s="479" t="s">
        <v>24</v>
      </c>
      <c r="C271" s="480"/>
      <c r="D271" s="480"/>
      <c r="E271" s="480"/>
      <c r="F271" s="21"/>
      <c r="G271" s="22"/>
      <c r="H271" s="23">
        <f t="shared" si="15"/>
        <v>0</v>
      </c>
      <c r="I271" s="18"/>
      <c r="J271" s="3"/>
    </row>
    <row r="272" spans="1:10" ht="12.75" customHeight="1">
      <c r="A272" s="2"/>
      <c r="B272" s="479" t="s">
        <v>24</v>
      </c>
      <c r="C272" s="480"/>
      <c r="D272" s="480"/>
      <c r="E272" s="480"/>
      <c r="F272" s="21"/>
      <c r="G272" s="22"/>
      <c r="H272" s="23">
        <f t="shared" si="15"/>
        <v>0</v>
      </c>
      <c r="I272" s="18"/>
      <c r="J272" s="3"/>
    </row>
    <row r="273" spans="1:12" ht="12.75" customHeight="1">
      <c r="A273" s="2"/>
      <c r="B273" s="479" t="s">
        <v>24</v>
      </c>
      <c r="C273" s="480"/>
      <c r="D273" s="480"/>
      <c r="E273" s="480"/>
      <c r="F273" s="21"/>
      <c r="G273" s="22"/>
      <c r="H273" s="23">
        <f t="shared" si="15"/>
        <v>0</v>
      </c>
      <c r="I273" s="18"/>
      <c r="J273" s="3"/>
    </row>
    <row r="274" spans="1:12" ht="12.75" customHeight="1">
      <c r="A274" s="2"/>
      <c r="B274" s="481" t="s">
        <v>18</v>
      </c>
      <c r="C274" s="482"/>
      <c r="D274" s="482"/>
      <c r="E274" s="482"/>
      <c r="F274" s="15">
        <f>SUM(F275:F277)</f>
        <v>0</v>
      </c>
      <c r="G274" s="16">
        <f>SUM(G275:G277)</f>
        <v>0</v>
      </c>
      <c r="H274" s="17">
        <f t="shared" si="15"/>
        <v>0</v>
      </c>
      <c r="I274" s="18"/>
      <c r="J274" s="3"/>
    </row>
    <row r="275" spans="1:12" ht="12.75" customHeight="1">
      <c r="A275" s="2"/>
      <c r="B275" s="479" t="s">
        <v>24</v>
      </c>
      <c r="C275" s="480"/>
      <c r="D275" s="480"/>
      <c r="E275" s="480"/>
      <c r="F275" s="21"/>
      <c r="G275" s="22"/>
      <c r="H275" s="23">
        <f t="shared" si="15"/>
        <v>0</v>
      </c>
      <c r="I275" s="18"/>
      <c r="J275" s="3"/>
    </row>
    <row r="276" spans="1:12" ht="12.75" customHeight="1">
      <c r="A276" s="2"/>
      <c r="B276" s="479" t="s">
        <v>24</v>
      </c>
      <c r="C276" s="480"/>
      <c r="D276" s="480"/>
      <c r="E276" s="480"/>
      <c r="F276" s="21"/>
      <c r="G276" s="22"/>
      <c r="H276" s="23">
        <f t="shared" si="15"/>
        <v>0</v>
      </c>
      <c r="I276" s="18"/>
      <c r="J276" s="3"/>
    </row>
    <row r="277" spans="1:12" ht="12.75" customHeight="1">
      <c r="A277" s="2"/>
      <c r="B277" s="479" t="s">
        <v>24</v>
      </c>
      <c r="C277" s="480"/>
      <c r="D277" s="480"/>
      <c r="E277" s="480"/>
      <c r="F277" s="21"/>
      <c r="G277" s="22"/>
      <c r="H277" s="23">
        <f t="shared" si="15"/>
        <v>0</v>
      </c>
      <c r="I277" s="18"/>
      <c r="J277" s="3"/>
    </row>
    <row r="278" spans="1:12" ht="12.75" customHeight="1">
      <c r="A278" s="2"/>
      <c r="B278" s="481" t="s">
        <v>19</v>
      </c>
      <c r="C278" s="482"/>
      <c r="D278" s="482"/>
      <c r="E278" s="482"/>
      <c r="F278" s="15">
        <f>SUM(F279:F281)</f>
        <v>0</v>
      </c>
      <c r="G278" s="16">
        <f>SUM(G279:G281)</f>
        <v>0</v>
      </c>
      <c r="H278" s="17">
        <f t="shared" si="15"/>
        <v>0</v>
      </c>
      <c r="I278" s="18"/>
      <c r="J278" s="3"/>
    </row>
    <row r="279" spans="1:12" ht="12.75" customHeight="1">
      <c r="A279" s="2"/>
      <c r="B279" s="479" t="s">
        <v>24</v>
      </c>
      <c r="C279" s="480"/>
      <c r="D279" s="480"/>
      <c r="E279" s="480"/>
      <c r="F279" s="21"/>
      <c r="G279" s="22"/>
      <c r="H279" s="23">
        <f t="shared" si="15"/>
        <v>0</v>
      </c>
      <c r="I279" s="18"/>
      <c r="J279" s="3"/>
    </row>
    <row r="280" spans="1:12" ht="12.75" customHeight="1">
      <c r="A280" s="2"/>
      <c r="B280" s="479" t="s">
        <v>24</v>
      </c>
      <c r="C280" s="480"/>
      <c r="D280" s="480"/>
      <c r="E280" s="480"/>
      <c r="F280" s="21"/>
      <c r="G280" s="22"/>
      <c r="H280" s="23">
        <f t="shared" si="15"/>
        <v>0</v>
      </c>
      <c r="I280" s="18"/>
      <c r="J280" s="3"/>
    </row>
    <row r="281" spans="1:12" ht="12.75" customHeight="1" thickBot="1">
      <c r="A281" s="2"/>
      <c r="B281" s="483" t="s">
        <v>24</v>
      </c>
      <c r="C281" s="484"/>
      <c r="D281" s="484"/>
      <c r="E281" s="484"/>
      <c r="F281" s="30"/>
      <c r="G281" s="31"/>
      <c r="H281" s="32">
        <f>SUM(F281:G281)</f>
        <v>0</v>
      </c>
      <c r="I281" s="33"/>
      <c r="J281" s="3"/>
      <c r="L281" s="360" t="s">
        <v>157</v>
      </c>
    </row>
    <row r="282" spans="1:12" ht="33" customHeight="1" thickTop="1" thickBot="1">
      <c r="A282" s="2"/>
      <c r="B282" s="485" t="s">
        <v>108</v>
      </c>
      <c r="C282" s="486"/>
      <c r="D282" s="487"/>
      <c r="E282" s="34" t="s">
        <v>20</v>
      </c>
      <c r="F282" s="35">
        <f>SUM(F231,F240,F249,F257)</f>
        <v>0</v>
      </c>
      <c r="G282" s="36">
        <f>SUM(G231,G240,G249,G257)</f>
        <v>0</v>
      </c>
      <c r="H282" s="37">
        <f>SUM(F282:G282)</f>
        <v>0</v>
      </c>
      <c r="I282" s="46"/>
      <c r="J282" s="3"/>
      <c r="L282" s="361" t="str">
        <f>IF(F282&lt;=75000000,"OK","NG")</f>
        <v>OK</v>
      </c>
    </row>
    <row r="283" spans="1:12" ht="5.25" customHeight="1">
      <c r="A283" s="2"/>
      <c r="B283" s="39"/>
      <c r="C283" s="39"/>
      <c r="D283" s="39"/>
      <c r="E283" s="40"/>
      <c r="F283" s="39"/>
      <c r="G283" s="39"/>
      <c r="H283" s="39"/>
      <c r="J283" s="3"/>
    </row>
    <row r="284" spans="1:12" s="146" customFormat="1" ht="14.25" customHeight="1" thickBot="1">
      <c r="A284" s="150"/>
      <c r="B284" s="151"/>
      <c r="C284" s="488" t="s">
        <v>21</v>
      </c>
      <c r="D284" s="488"/>
      <c r="E284" s="489">
        <f>E$60</f>
        <v>0</v>
      </c>
      <c r="F284" s="489"/>
      <c r="G284" s="151" t="s">
        <v>22</v>
      </c>
      <c r="H284" s="387" t="s">
        <v>280</v>
      </c>
      <c r="I284" s="151"/>
      <c r="J284" s="152" t="s">
        <v>92</v>
      </c>
      <c r="L284" s="296"/>
    </row>
    <row r="285" spans="1:12" ht="15" thickBot="1">
      <c r="A285" s="41"/>
      <c r="B285" s="42" t="s">
        <v>23</v>
      </c>
      <c r="C285" s="47"/>
      <c r="D285" s="48"/>
      <c r="E285" s="48"/>
      <c r="F285" s="49"/>
      <c r="G285" s="49"/>
      <c r="H285" s="48"/>
      <c r="I285" s="44" t="s">
        <v>0</v>
      </c>
      <c r="J285" s="45"/>
    </row>
    <row r="286" spans="1:12" ht="36">
      <c r="A286" s="2"/>
      <c r="B286" s="493" t="s">
        <v>103</v>
      </c>
      <c r="C286" s="494"/>
      <c r="D286" s="494"/>
      <c r="E286" s="494"/>
      <c r="F286" s="7" t="s">
        <v>1</v>
      </c>
      <c r="G286" s="8" t="s">
        <v>2</v>
      </c>
      <c r="H286" s="9" t="s">
        <v>135</v>
      </c>
      <c r="I286" s="10" t="s">
        <v>3</v>
      </c>
      <c r="J286" s="3"/>
    </row>
    <row r="287" spans="1:12">
      <c r="A287" s="2"/>
      <c r="B287" s="495" t="s">
        <v>4</v>
      </c>
      <c r="C287" s="496"/>
      <c r="D287" s="496"/>
      <c r="E287" s="496"/>
      <c r="F287" s="11">
        <f>SUM(F288,F292)</f>
        <v>0</v>
      </c>
      <c r="G287" s="12">
        <f>SUM(G288,G292)</f>
        <v>0</v>
      </c>
      <c r="H287" s="13">
        <f>SUM(F287:G287)</f>
        <v>0</v>
      </c>
      <c r="I287" s="14"/>
      <c r="J287" s="3"/>
    </row>
    <row r="288" spans="1:12">
      <c r="A288" s="2"/>
      <c r="B288" s="481" t="s">
        <v>5</v>
      </c>
      <c r="C288" s="482"/>
      <c r="D288" s="482"/>
      <c r="E288" s="482"/>
      <c r="F288" s="15">
        <f>SUM(F289:F291)</f>
        <v>0</v>
      </c>
      <c r="G288" s="16">
        <f>SUM(G289:G291)</f>
        <v>0</v>
      </c>
      <c r="H288" s="17">
        <f t="shared" ref="H288:H295" si="16">SUM(F288:G288)</f>
        <v>0</v>
      </c>
      <c r="I288" s="18"/>
      <c r="J288" s="3"/>
    </row>
    <row r="289" spans="1:10">
      <c r="A289" s="2"/>
      <c r="B289" s="479" t="s">
        <v>6</v>
      </c>
      <c r="C289" s="480"/>
      <c r="D289" s="480"/>
      <c r="E289" s="480"/>
      <c r="F289" s="21"/>
      <c r="G289" s="22"/>
      <c r="H289" s="23">
        <f t="shared" si="16"/>
        <v>0</v>
      </c>
      <c r="I289" s="18"/>
      <c r="J289" s="3"/>
    </row>
    <row r="290" spans="1:10">
      <c r="A290" s="2"/>
      <c r="B290" s="479" t="s">
        <v>6</v>
      </c>
      <c r="C290" s="480"/>
      <c r="D290" s="480"/>
      <c r="E290" s="480"/>
      <c r="F290" s="21"/>
      <c r="G290" s="22"/>
      <c r="H290" s="23">
        <f t="shared" si="16"/>
        <v>0</v>
      </c>
      <c r="I290" s="18"/>
      <c r="J290" s="3"/>
    </row>
    <row r="291" spans="1:10">
      <c r="A291" s="2"/>
      <c r="B291" s="479" t="s">
        <v>24</v>
      </c>
      <c r="C291" s="480"/>
      <c r="D291" s="480"/>
      <c r="E291" s="480"/>
      <c r="F291" s="21"/>
      <c r="G291" s="22"/>
      <c r="H291" s="23">
        <f t="shared" si="16"/>
        <v>0</v>
      </c>
      <c r="I291" s="18"/>
      <c r="J291" s="3"/>
    </row>
    <row r="292" spans="1:10">
      <c r="A292" s="2"/>
      <c r="B292" s="481" t="s">
        <v>7</v>
      </c>
      <c r="C292" s="482"/>
      <c r="D292" s="482"/>
      <c r="E292" s="482"/>
      <c r="F292" s="15">
        <f>SUM(F293:F295)</f>
        <v>0</v>
      </c>
      <c r="G292" s="16">
        <f>SUM(G293:G295)</f>
        <v>0</v>
      </c>
      <c r="H292" s="17">
        <f t="shared" si="16"/>
        <v>0</v>
      </c>
      <c r="I292" s="18"/>
      <c r="J292" s="3"/>
    </row>
    <row r="293" spans="1:10">
      <c r="A293" s="2"/>
      <c r="B293" s="479" t="s">
        <v>24</v>
      </c>
      <c r="C293" s="480"/>
      <c r="D293" s="480"/>
      <c r="E293" s="480"/>
      <c r="F293" s="21"/>
      <c r="G293" s="22"/>
      <c r="H293" s="23">
        <f t="shared" si="16"/>
        <v>0</v>
      </c>
      <c r="I293" s="18"/>
      <c r="J293" s="3"/>
    </row>
    <row r="294" spans="1:10">
      <c r="A294" s="2"/>
      <c r="B294" s="479" t="s">
        <v>24</v>
      </c>
      <c r="C294" s="480"/>
      <c r="D294" s="480"/>
      <c r="E294" s="480"/>
      <c r="F294" s="21"/>
      <c r="G294" s="22"/>
      <c r="H294" s="23">
        <f t="shared" si="16"/>
        <v>0</v>
      </c>
      <c r="I294" s="18"/>
      <c r="J294" s="3"/>
    </row>
    <row r="295" spans="1:10">
      <c r="A295" s="2"/>
      <c r="B295" s="479" t="s">
        <v>24</v>
      </c>
      <c r="C295" s="480"/>
      <c r="D295" s="480"/>
      <c r="E295" s="480"/>
      <c r="F295" s="21"/>
      <c r="G295" s="22"/>
      <c r="H295" s="23">
        <f t="shared" si="16"/>
        <v>0</v>
      </c>
      <c r="I295" s="18"/>
      <c r="J295" s="3"/>
    </row>
    <row r="296" spans="1:10">
      <c r="A296" s="2"/>
      <c r="B296" s="490" t="s">
        <v>8</v>
      </c>
      <c r="C296" s="491"/>
      <c r="D296" s="491"/>
      <c r="E296" s="491"/>
      <c r="F296" s="25">
        <f>SUM(F297,F301)</f>
        <v>0</v>
      </c>
      <c r="G296" s="26">
        <f>SUM(G297,G301)</f>
        <v>0</v>
      </c>
      <c r="H296" s="27">
        <f>SUM(F296:G296)</f>
        <v>0</v>
      </c>
      <c r="I296" s="28"/>
      <c r="J296" s="3"/>
    </row>
    <row r="297" spans="1:10">
      <c r="A297" s="2"/>
      <c r="B297" s="481" t="s">
        <v>9</v>
      </c>
      <c r="C297" s="482"/>
      <c r="D297" s="482"/>
      <c r="E297" s="482"/>
      <c r="F297" s="15">
        <f>SUM(F298:F300)</f>
        <v>0</v>
      </c>
      <c r="G297" s="16">
        <f>SUM(G298:G300)</f>
        <v>0</v>
      </c>
      <c r="H297" s="17">
        <f t="shared" ref="H297:H304" si="17">SUM(F297:G297)</f>
        <v>0</v>
      </c>
      <c r="I297" s="18"/>
      <c r="J297" s="3"/>
    </row>
    <row r="298" spans="1:10">
      <c r="A298" s="2"/>
      <c r="B298" s="479" t="s">
        <v>24</v>
      </c>
      <c r="C298" s="480"/>
      <c r="D298" s="480"/>
      <c r="E298" s="480"/>
      <c r="F298" s="21"/>
      <c r="G298" s="22"/>
      <c r="H298" s="23">
        <f t="shared" si="17"/>
        <v>0</v>
      </c>
      <c r="I298" s="18"/>
      <c r="J298" s="3"/>
    </row>
    <row r="299" spans="1:10">
      <c r="A299" s="2"/>
      <c r="B299" s="479" t="s">
        <v>24</v>
      </c>
      <c r="C299" s="480"/>
      <c r="D299" s="480"/>
      <c r="E299" s="480"/>
      <c r="F299" s="21"/>
      <c r="G299" s="22"/>
      <c r="H299" s="23">
        <f t="shared" si="17"/>
        <v>0</v>
      </c>
      <c r="I299" s="18"/>
      <c r="J299" s="3"/>
    </row>
    <row r="300" spans="1:10">
      <c r="A300" s="2"/>
      <c r="B300" s="479" t="s">
        <v>24</v>
      </c>
      <c r="C300" s="480"/>
      <c r="D300" s="480"/>
      <c r="E300" s="480"/>
      <c r="F300" s="21"/>
      <c r="G300" s="22"/>
      <c r="H300" s="23">
        <f t="shared" si="17"/>
        <v>0</v>
      </c>
      <c r="I300" s="18"/>
      <c r="J300" s="3"/>
    </row>
    <row r="301" spans="1:10">
      <c r="A301" s="2"/>
      <c r="B301" s="481" t="s">
        <v>10</v>
      </c>
      <c r="C301" s="482"/>
      <c r="D301" s="482"/>
      <c r="E301" s="482"/>
      <c r="F301" s="15">
        <f>SUM(F302:F304)</f>
        <v>0</v>
      </c>
      <c r="G301" s="16">
        <f>SUM(G302:G304)</f>
        <v>0</v>
      </c>
      <c r="H301" s="17">
        <f t="shared" si="17"/>
        <v>0</v>
      </c>
      <c r="I301" s="18"/>
      <c r="J301" s="3"/>
    </row>
    <row r="302" spans="1:10">
      <c r="A302" s="2"/>
      <c r="B302" s="479" t="s">
        <v>24</v>
      </c>
      <c r="C302" s="480"/>
      <c r="D302" s="480"/>
      <c r="E302" s="480"/>
      <c r="F302" s="21"/>
      <c r="G302" s="22"/>
      <c r="H302" s="23">
        <f t="shared" si="17"/>
        <v>0</v>
      </c>
      <c r="I302" s="18"/>
      <c r="J302" s="3"/>
    </row>
    <row r="303" spans="1:10">
      <c r="A303" s="2"/>
      <c r="B303" s="479" t="s">
        <v>24</v>
      </c>
      <c r="C303" s="480"/>
      <c r="D303" s="480"/>
      <c r="E303" s="480"/>
      <c r="F303" s="21"/>
      <c r="G303" s="22"/>
      <c r="H303" s="23">
        <f t="shared" si="17"/>
        <v>0</v>
      </c>
      <c r="I303" s="18"/>
      <c r="J303" s="3"/>
    </row>
    <row r="304" spans="1:10">
      <c r="A304" s="2"/>
      <c r="B304" s="479" t="s">
        <v>24</v>
      </c>
      <c r="C304" s="480"/>
      <c r="D304" s="480"/>
      <c r="E304" s="480"/>
      <c r="F304" s="21"/>
      <c r="G304" s="22"/>
      <c r="H304" s="23">
        <f t="shared" si="17"/>
        <v>0</v>
      </c>
      <c r="I304" s="29"/>
      <c r="J304" s="3"/>
    </row>
    <row r="305" spans="1:10">
      <c r="A305" s="2"/>
      <c r="B305" s="490" t="s">
        <v>11</v>
      </c>
      <c r="C305" s="491"/>
      <c r="D305" s="491"/>
      <c r="E305" s="491"/>
      <c r="F305" s="25">
        <f>SUM(F306:F312)</f>
        <v>0</v>
      </c>
      <c r="G305" s="26">
        <f>SUM(G306:G312)</f>
        <v>0</v>
      </c>
      <c r="H305" s="27">
        <f>SUM(F305:G305)</f>
        <v>0</v>
      </c>
      <c r="I305" s="18"/>
      <c r="J305" s="3"/>
    </row>
    <row r="306" spans="1:10">
      <c r="A306" s="2"/>
      <c r="B306" s="479" t="s">
        <v>24</v>
      </c>
      <c r="C306" s="480"/>
      <c r="D306" s="480"/>
      <c r="E306" s="480"/>
      <c r="F306" s="21"/>
      <c r="G306" s="22"/>
      <c r="H306" s="23">
        <f>SUM(F306:G306)</f>
        <v>0</v>
      </c>
      <c r="I306" s="18"/>
      <c r="J306" s="3"/>
    </row>
    <row r="307" spans="1:10">
      <c r="A307" s="2"/>
      <c r="B307" s="479" t="s">
        <v>24</v>
      </c>
      <c r="C307" s="480"/>
      <c r="D307" s="480"/>
      <c r="E307" s="480"/>
      <c r="F307" s="21"/>
      <c r="G307" s="22"/>
      <c r="H307" s="23">
        <f t="shared" ref="H307:H336" si="18">SUM(F307:G307)</f>
        <v>0</v>
      </c>
      <c r="I307" s="18"/>
      <c r="J307" s="3"/>
    </row>
    <row r="308" spans="1:10">
      <c r="A308" s="2"/>
      <c r="B308" s="479" t="s">
        <v>24</v>
      </c>
      <c r="C308" s="480"/>
      <c r="D308" s="480"/>
      <c r="E308" s="480"/>
      <c r="F308" s="21"/>
      <c r="G308" s="22"/>
      <c r="H308" s="23">
        <f t="shared" si="18"/>
        <v>0</v>
      </c>
      <c r="I308" s="18"/>
      <c r="J308" s="3"/>
    </row>
    <row r="309" spans="1:10">
      <c r="A309" s="2"/>
      <c r="B309" s="479" t="s">
        <v>24</v>
      </c>
      <c r="C309" s="480"/>
      <c r="D309" s="480"/>
      <c r="E309" s="480"/>
      <c r="F309" s="21"/>
      <c r="G309" s="22"/>
      <c r="H309" s="23">
        <f t="shared" si="18"/>
        <v>0</v>
      </c>
      <c r="I309" s="18"/>
      <c r="J309" s="3"/>
    </row>
    <row r="310" spans="1:10">
      <c r="A310" s="2"/>
      <c r="B310" s="479" t="s">
        <v>24</v>
      </c>
      <c r="C310" s="480"/>
      <c r="D310" s="480"/>
      <c r="E310" s="492"/>
      <c r="F310" s="21"/>
      <c r="G310" s="22"/>
      <c r="H310" s="23">
        <f t="shared" si="18"/>
        <v>0</v>
      </c>
      <c r="I310" s="18"/>
      <c r="J310" s="3"/>
    </row>
    <row r="311" spans="1:10">
      <c r="A311" s="2"/>
      <c r="B311" s="479" t="s">
        <v>24</v>
      </c>
      <c r="C311" s="480"/>
      <c r="D311" s="480"/>
      <c r="E311" s="480"/>
      <c r="F311" s="21"/>
      <c r="G311" s="22"/>
      <c r="H311" s="23">
        <f t="shared" si="18"/>
        <v>0</v>
      </c>
      <c r="I311" s="18"/>
      <c r="J311" s="3"/>
    </row>
    <row r="312" spans="1:10">
      <c r="A312" s="2"/>
      <c r="B312" s="479" t="s">
        <v>24</v>
      </c>
      <c r="C312" s="480"/>
      <c r="D312" s="480"/>
      <c r="E312" s="480"/>
      <c r="F312" s="21"/>
      <c r="G312" s="22"/>
      <c r="H312" s="23">
        <f t="shared" si="18"/>
        <v>0</v>
      </c>
      <c r="I312" s="18"/>
      <c r="J312" s="3"/>
    </row>
    <row r="313" spans="1:10">
      <c r="A313" s="2"/>
      <c r="B313" s="490" t="s">
        <v>12</v>
      </c>
      <c r="C313" s="491"/>
      <c r="D313" s="491"/>
      <c r="E313" s="491"/>
      <c r="F313" s="25">
        <f>SUM(F314,F318,F322,F326,F330,F334)</f>
        <v>0</v>
      </c>
      <c r="G313" s="26">
        <f>SUM(G314,G318,G322,G326,G330,G334)</f>
        <v>0</v>
      </c>
      <c r="H313" s="27">
        <f t="shared" si="18"/>
        <v>0</v>
      </c>
      <c r="I313" s="28"/>
      <c r="J313" s="3"/>
    </row>
    <row r="314" spans="1:10">
      <c r="A314" s="2"/>
      <c r="B314" s="481" t="s">
        <v>13</v>
      </c>
      <c r="C314" s="482"/>
      <c r="D314" s="482"/>
      <c r="E314" s="482"/>
      <c r="F314" s="15">
        <f>SUM(F315:F317)</f>
        <v>0</v>
      </c>
      <c r="G314" s="16">
        <f>SUM(G315:G317)</f>
        <v>0</v>
      </c>
      <c r="H314" s="17">
        <f t="shared" si="18"/>
        <v>0</v>
      </c>
      <c r="I314" s="18"/>
      <c r="J314" s="3"/>
    </row>
    <row r="315" spans="1:10">
      <c r="A315" s="2"/>
      <c r="B315" s="479" t="s">
        <v>24</v>
      </c>
      <c r="C315" s="480"/>
      <c r="D315" s="480"/>
      <c r="E315" s="492"/>
      <c r="F315" s="21"/>
      <c r="G315" s="22"/>
      <c r="H315" s="23">
        <f t="shared" si="18"/>
        <v>0</v>
      </c>
      <c r="I315" s="18"/>
      <c r="J315" s="3"/>
    </row>
    <row r="316" spans="1:10">
      <c r="A316" s="2"/>
      <c r="B316" s="479" t="s">
        <v>24</v>
      </c>
      <c r="C316" s="480"/>
      <c r="D316" s="480"/>
      <c r="E316" s="480"/>
      <c r="F316" s="21"/>
      <c r="G316" s="22"/>
      <c r="H316" s="23">
        <f t="shared" si="18"/>
        <v>0</v>
      </c>
      <c r="I316" s="18"/>
      <c r="J316" s="3"/>
    </row>
    <row r="317" spans="1:10">
      <c r="A317" s="2"/>
      <c r="B317" s="479" t="s">
        <v>24</v>
      </c>
      <c r="C317" s="480"/>
      <c r="D317" s="480"/>
      <c r="E317" s="480"/>
      <c r="F317" s="21"/>
      <c r="G317" s="22"/>
      <c r="H317" s="23">
        <f t="shared" si="18"/>
        <v>0</v>
      </c>
      <c r="I317" s="18"/>
      <c r="J317" s="3"/>
    </row>
    <row r="318" spans="1:10">
      <c r="A318" s="2"/>
      <c r="B318" s="481" t="s">
        <v>15</v>
      </c>
      <c r="C318" s="482"/>
      <c r="D318" s="482"/>
      <c r="E318" s="482"/>
      <c r="F318" s="15">
        <f>SUM(F319:F321)</f>
        <v>0</v>
      </c>
      <c r="G318" s="16">
        <f>SUM(G319:G321)</f>
        <v>0</v>
      </c>
      <c r="H318" s="17">
        <f t="shared" si="18"/>
        <v>0</v>
      </c>
      <c r="I318" s="18"/>
      <c r="J318" s="3"/>
    </row>
    <row r="319" spans="1:10">
      <c r="A319" s="2"/>
      <c r="B319" s="479" t="s">
        <v>24</v>
      </c>
      <c r="C319" s="480"/>
      <c r="D319" s="480"/>
      <c r="E319" s="480"/>
      <c r="F319" s="21"/>
      <c r="G319" s="22"/>
      <c r="H319" s="23">
        <f t="shared" si="18"/>
        <v>0</v>
      </c>
      <c r="I319" s="18"/>
      <c r="J319" s="3"/>
    </row>
    <row r="320" spans="1:10">
      <c r="A320" s="2"/>
      <c r="B320" s="479" t="s">
        <v>24</v>
      </c>
      <c r="C320" s="480"/>
      <c r="D320" s="480"/>
      <c r="E320" s="480"/>
      <c r="F320" s="21"/>
      <c r="G320" s="22"/>
      <c r="H320" s="23">
        <f t="shared" si="18"/>
        <v>0</v>
      </c>
      <c r="I320" s="18"/>
      <c r="J320" s="3"/>
    </row>
    <row r="321" spans="1:10">
      <c r="A321" s="2"/>
      <c r="B321" s="479" t="s">
        <v>24</v>
      </c>
      <c r="C321" s="480"/>
      <c r="D321" s="480"/>
      <c r="E321" s="480"/>
      <c r="F321" s="21"/>
      <c r="G321" s="22"/>
      <c r="H321" s="23">
        <f t="shared" si="18"/>
        <v>0</v>
      </c>
      <c r="I321" s="18"/>
      <c r="J321" s="3"/>
    </row>
    <row r="322" spans="1:10">
      <c r="A322" s="2"/>
      <c r="B322" s="481" t="s">
        <v>16</v>
      </c>
      <c r="C322" s="482"/>
      <c r="D322" s="482"/>
      <c r="E322" s="482"/>
      <c r="F322" s="15">
        <f>SUM(F323:F325)</f>
        <v>0</v>
      </c>
      <c r="G322" s="16">
        <f>SUM(G323:G325)</f>
        <v>0</v>
      </c>
      <c r="H322" s="17">
        <f t="shared" si="18"/>
        <v>0</v>
      </c>
      <c r="I322" s="18"/>
      <c r="J322" s="3"/>
    </row>
    <row r="323" spans="1:10">
      <c r="A323" s="2"/>
      <c r="B323" s="479" t="s">
        <v>24</v>
      </c>
      <c r="C323" s="480"/>
      <c r="D323" s="480"/>
      <c r="E323" s="480"/>
      <c r="F323" s="21"/>
      <c r="G323" s="22"/>
      <c r="H323" s="23">
        <f t="shared" si="18"/>
        <v>0</v>
      </c>
      <c r="I323" s="18"/>
      <c r="J323" s="3"/>
    </row>
    <row r="324" spans="1:10">
      <c r="A324" s="2"/>
      <c r="B324" s="479" t="s">
        <v>24</v>
      </c>
      <c r="C324" s="480"/>
      <c r="D324" s="480"/>
      <c r="E324" s="480"/>
      <c r="F324" s="21"/>
      <c r="G324" s="22"/>
      <c r="H324" s="23">
        <f t="shared" si="18"/>
        <v>0</v>
      </c>
      <c r="I324" s="18"/>
      <c r="J324" s="3"/>
    </row>
    <row r="325" spans="1:10">
      <c r="A325" s="2"/>
      <c r="B325" s="479" t="s">
        <v>24</v>
      </c>
      <c r="C325" s="480"/>
      <c r="D325" s="480"/>
      <c r="E325" s="480"/>
      <c r="F325" s="21"/>
      <c r="G325" s="22"/>
      <c r="H325" s="23">
        <f t="shared" si="18"/>
        <v>0</v>
      </c>
      <c r="I325" s="18"/>
      <c r="J325" s="3"/>
    </row>
    <row r="326" spans="1:10">
      <c r="A326" s="2"/>
      <c r="B326" s="481" t="s">
        <v>17</v>
      </c>
      <c r="C326" s="482"/>
      <c r="D326" s="482"/>
      <c r="E326" s="482"/>
      <c r="F326" s="15">
        <f>SUM(F327:F329)</f>
        <v>0</v>
      </c>
      <c r="G326" s="16">
        <f>SUM(G327:G329)</f>
        <v>0</v>
      </c>
      <c r="H326" s="17">
        <f t="shared" si="18"/>
        <v>0</v>
      </c>
      <c r="I326" s="18"/>
      <c r="J326" s="3"/>
    </row>
    <row r="327" spans="1:10">
      <c r="A327" s="2"/>
      <c r="B327" s="479" t="s">
        <v>24</v>
      </c>
      <c r="C327" s="480"/>
      <c r="D327" s="480"/>
      <c r="E327" s="480"/>
      <c r="F327" s="21"/>
      <c r="G327" s="22"/>
      <c r="H327" s="23">
        <f t="shared" si="18"/>
        <v>0</v>
      </c>
      <c r="I327" s="18"/>
      <c r="J327" s="3"/>
    </row>
    <row r="328" spans="1:10">
      <c r="A328" s="2"/>
      <c r="B328" s="479" t="s">
        <v>24</v>
      </c>
      <c r="C328" s="480"/>
      <c r="D328" s="480"/>
      <c r="E328" s="480"/>
      <c r="F328" s="21"/>
      <c r="G328" s="22"/>
      <c r="H328" s="23">
        <f t="shared" si="18"/>
        <v>0</v>
      </c>
      <c r="I328" s="18"/>
      <c r="J328" s="3"/>
    </row>
    <row r="329" spans="1:10">
      <c r="A329" s="2"/>
      <c r="B329" s="479" t="s">
        <v>24</v>
      </c>
      <c r="C329" s="480"/>
      <c r="D329" s="480"/>
      <c r="E329" s="480"/>
      <c r="F329" s="21"/>
      <c r="G329" s="22"/>
      <c r="H329" s="23">
        <f t="shared" si="18"/>
        <v>0</v>
      </c>
      <c r="I329" s="18"/>
      <c r="J329" s="3"/>
    </row>
    <row r="330" spans="1:10">
      <c r="A330" s="2"/>
      <c r="B330" s="481" t="s">
        <v>18</v>
      </c>
      <c r="C330" s="482"/>
      <c r="D330" s="482"/>
      <c r="E330" s="482"/>
      <c r="F330" s="15">
        <f>SUM(F331:F333)</f>
        <v>0</v>
      </c>
      <c r="G330" s="16">
        <f>SUM(G331:G333)</f>
        <v>0</v>
      </c>
      <c r="H330" s="17">
        <f t="shared" si="18"/>
        <v>0</v>
      </c>
      <c r="I330" s="18"/>
      <c r="J330" s="3"/>
    </row>
    <row r="331" spans="1:10">
      <c r="A331" s="2"/>
      <c r="B331" s="479" t="s">
        <v>24</v>
      </c>
      <c r="C331" s="480"/>
      <c r="D331" s="480"/>
      <c r="E331" s="480"/>
      <c r="F331" s="21"/>
      <c r="G331" s="22"/>
      <c r="H331" s="23">
        <f t="shared" si="18"/>
        <v>0</v>
      </c>
      <c r="I331" s="18"/>
      <c r="J331" s="3"/>
    </row>
    <row r="332" spans="1:10">
      <c r="A332" s="2"/>
      <c r="B332" s="479" t="s">
        <v>24</v>
      </c>
      <c r="C332" s="480"/>
      <c r="D332" s="480"/>
      <c r="E332" s="480"/>
      <c r="F332" s="21"/>
      <c r="G332" s="22"/>
      <c r="H332" s="23">
        <f t="shared" si="18"/>
        <v>0</v>
      </c>
      <c r="I332" s="18"/>
      <c r="J332" s="3"/>
    </row>
    <row r="333" spans="1:10">
      <c r="A333" s="2"/>
      <c r="B333" s="479" t="s">
        <v>24</v>
      </c>
      <c r="C333" s="480"/>
      <c r="D333" s="480"/>
      <c r="E333" s="480"/>
      <c r="F333" s="21"/>
      <c r="G333" s="22"/>
      <c r="H333" s="23">
        <f t="shared" si="18"/>
        <v>0</v>
      </c>
      <c r="I333" s="18"/>
      <c r="J333" s="3"/>
    </row>
    <row r="334" spans="1:10">
      <c r="A334" s="2"/>
      <c r="B334" s="481" t="s">
        <v>19</v>
      </c>
      <c r="C334" s="482"/>
      <c r="D334" s="482"/>
      <c r="E334" s="482"/>
      <c r="F334" s="15">
        <f>SUM(F335:F337)</f>
        <v>0</v>
      </c>
      <c r="G334" s="16">
        <f>SUM(G335:G337)</f>
        <v>0</v>
      </c>
      <c r="H334" s="17">
        <f t="shared" si="18"/>
        <v>0</v>
      </c>
      <c r="I334" s="18"/>
      <c r="J334" s="3"/>
    </row>
    <row r="335" spans="1:10">
      <c r="A335" s="2"/>
      <c r="B335" s="479" t="s">
        <v>24</v>
      </c>
      <c r="C335" s="480"/>
      <c r="D335" s="480"/>
      <c r="E335" s="480"/>
      <c r="F335" s="21"/>
      <c r="G335" s="22"/>
      <c r="H335" s="23">
        <f t="shared" si="18"/>
        <v>0</v>
      </c>
      <c r="I335" s="18"/>
      <c r="J335" s="3"/>
    </row>
    <row r="336" spans="1:10">
      <c r="A336" s="2"/>
      <c r="B336" s="479" t="s">
        <v>24</v>
      </c>
      <c r="C336" s="480"/>
      <c r="D336" s="480"/>
      <c r="E336" s="480"/>
      <c r="F336" s="21"/>
      <c r="G336" s="22"/>
      <c r="H336" s="23">
        <f t="shared" si="18"/>
        <v>0</v>
      </c>
      <c r="I336" s="18"/>
      <c r="J336" s="3"/>
    </row>
    <row r="337" spans="1:12" ht="14.25" thickBot="1">
      <c r="A337" s="2"/>
      <c r="B337" s="483" t="s">
        <v>24</v>
      </c>
      <c r="C337" s="484"/>
      <c r="D337" s="484"/>
      <c r="E337" s="484"/>
      <c r="F337" s="30"/>
      <c r="G337" s="31"/>
      <c r="H337" s="32">
        <f>SUM(F337:G337)</f>
        <v>0</v>
      </c>
      <c r="I337" s="33"/>
      <c r="J337" s="3"/>
      <c r="L337" s="360" t="s">
        <v>157</v>
      </c>
    </row>
    <row r="338" spans="1:12" ht="15.75" thickTop="1" thickBot="1">
      <c r="A338" s="2"/>
      <c r="B338" s="485" t="s">
        <v>109</v>
      </c>
      <c r="C338" s="486"/>
      <c r="D338" s="487"/>
      <c r="E338" s="34" t="s">
        <v>20</v>
      </c>
      <c r="F338" s="35">
        <f>SUM(F287,F296,F305,F313)</f>
        <v>0</v>
      </c>
      <c r="G338" s="36">
        <f>SUM(G287,G296,G305,G313)</f>
        <v>0</v>
      </c>
      <c r="H338" s="37">
        <f>SUM(F338:G338)</f>
        <v>0</v>
      </c>
      <c r="I338" s="46"/>
      <c r="J338" s="3"/>
      <c r="L338" s="361" t="str">
        <f>IF(F338&lt;=45000000,"OK","NG")</f>
        <v>OK</v>
      </c>
    </row>
    <row r="339" spans="1:12">
      <c r="A339" s="2"/>
      <c r="B339" s="39"/>
      <c r="C339" s="39"/>
      <c r="D339" s="39"/>
      <c r="E339" s="40"/>
      <c r="F339" s="39"/>
      <c r="G339" s="39"/>
      <c r="H339" s="39"/>
      <c r="J339" s="3"/>
    </row>
    <row r="340" spans="1:12" ht="14.25" thickBot="1">
      <c r="A340" s="150"/>
      <c r="B340" s="151"/>
      <c r="C340" s="488" t="s">
        <v>21</v>
      </c>
      <c r="D340" s="488"/>
      <c r="E340" s="489">
        <f>E$60</f>
        <v>0</v>
      </c>
      <c r="F340" s="489"/>
      <c r="G340" s="151" t="s">
        <v>22</v>
      </c>
      <c r="H340" s="387" t="s">
        <v>280</v>
      </c>
      <c r="I340" s="151"/>
      <c r="J340" s="152" t="s">
        <v>92</v>
      </c>
    </row>
  </sheetData>
  <sheetProtection formatRows="0" insertRows="0" deleteRows="0"/>
  <mergeCells count="333">
    <mergeCell ref="B24:E24"/>
    <mergeCell ref="B25:E25"/>
    <mergeCell ref="B26:E26"/>
    <mergeCell ref="B33:E33"/>
    <mergeCell ref="B34:E34"/>
    <mergeCell ref="B35:E35"/>
    <mergeCell ref="B36:E36"/>
    <mergeCell ref="B37:E37"/>
    <mergeCell ref="B38:E38"/>
    <mergeCell ref="B27:E27"/>
    <mergeCell ref="B28:E28"/>
    <mergeCell ref="B29:E29"/>
    <mergeCell ref="B30:E30"/>
    <mergeCell ref="B31:E31"/>
    <mergeCell ref="B32:E32"/>
    <mergeCell ref="A2:J2"/>
    <mergeCell ref="A3:J3"/>
    <mergeCell ref="B4:I4"/>
    <mergeCell ref="B6:E6"/>
    <mergeCell ref="B7:E7"/>
    <mergeCell ref="B8:E8"/>
    <mergeCell ref="B21:E21"/>
    <mergeCell ref="B22:E22"/>
    <mergeCell ref="B23:E23"/>
    <mergeCell ref="B15:E15"/>
    <mergeCell ref="B16:E16"/>
    <mergeCell ref="B17:E17"/>
    <mergeCell ref="B18:E18"/>
    <mergeCell ref="B19:E19"/>
    <mergeCell ref="B20:E20"/>
    <mergeCell ref="B9:E9"/>
    <mergeCell ref="B10:E10"/>
    <mergeCell ref="B11:E11"/>
    <mergeCell ref="B12:E12"/>
    <mergeCell ref="B13:E13"/>
    <mergeCell ref="B14:E14"/>
    <mergeCell ref="B45:E45"/>
    <mergeCell ref="B46:E46"/>
    <mergeCell ref="B47:E47"/>
    <mergeCell ref="B48:E48"/>
    <mergeCell ref="B49:E49"/>
    <mergeCell ref="B50:E50"/>
    <mergeCell ref="B39:E39"/>
    <mergeCell ref="B40:E40"/>
    <mergeCell ref="B41:E41"/>
    <mergeCell ref="B42:E42"/>
    <mergeCell ref="B43:E43"/>
    <mergeCell ref="B44:E44"/>
    <mergeCell ref="B57:E57"/>
    <mergeCell ref="B58:D58"/>
    <mergeCell ref="C60:D60"/>
    <mergeCell ref="E60:F60"/>
    <mergeCell ref="B62:E62"/>
    <mergeCell ref="B63:E63"/>
    <mergeCell ref="B51:E51"/>
    <mergeCell ref="B52:E52"/>
    <mergeCell ref="B53:E53"/>
    <mergeCell ref="B54:E54"/>
    <mergeCell ref="B55:E55"/>
    <mergeCell ref="B56:E56"/>
    <mergeCell ref="B70:E70"/>
    <mergeCell ref="B71:E71"/>
    <mergeCell ref="B72:E72"/>
    <mergeCell ref="B73:E73"/>
    <mergeCell ref="B74:E74"/>
    <mergeCell ref="B75:E75"/>
    <mergeCell ref="B64:E64"/>
    <mergeCell ref="B65:E65"/>
    <mergeCell ref="B66:E66"/>
    <mergeCell ref="B67:E67"/>
    <mergeCell ref="B68:E68"/>
    <mergeCell ref="B69:E69"/>
    <mergeCell ref="B82:E82"/>
    <mergeCell ref="B83:E83"/>
    <mergeCell ref="B84:E84"/>
    <mergeCell ref="B85:E85"/>
    <mergeCell ref="B86:E86"/>
    <mergeCell ref="B87:E87"/>
    <mergeCell ref="B76:E76"/>
    <mergeCell ref="B77:E77"/>
    <mergeCell ref="B78:E78"/>
    <mergeCell ref="B79:E79"/>
    <mergeCell ref="B80:E80"/>
    <mergeCell ref="B81:E81"/>
    <mergeCell ref="B94:E94"/>
    <mergeCell ref="B95:E95"/>
    <mergeCell ref="B96:E96"/>
    <mergeCell ref="B97:E97"/>
    <mergeCell ref="B98:E98"/>
    <mergeCell ref="B99:E99"/>
    <mergeCell ref="B88:E88"/>
    <mergeCell ref="B89:E89"/>
    <mergeCell ref="B90:E90"/>
    <mergeCell ref="B91:E91"/>
    <mergeCell ref="B92:E92"/>
    <mergeCell ref="B93:E93"/>
    <mergeCell ref="B106:E106"/>
    <mergeCell ref="B107:E107"/>
    <mergeCell ref="B108:E108"/>
    <mergeCell ref="B109:E109"/>
    <mergeCell ref="B110:E110"/>
    <mergeCell ref="B111:E111"/>
    <mergeCell ref="B100:E100"/>
    <mergeCell ref="B101:E101"/>
    <mergeCell ref="B102:E102"/>
    <mergeCell ref="B103:E103"/>
    <mergeCell ref="B104:E104"/>
    <mergeCell ref="B105:E105"/>
    <mergeCell ref="B119:E119"/>
    <mergeCell ref="B120:E120"/>
    <mergeCell ref="B121:E121"/>
    <mergeCell ref="B122:E122"/>
    <mergeCell ref="B123:E123"/>
    <mergeCell ref="B124:E124"/>
    <mergeCell ref="B112:E112"/>
    <mergeCell ref="B113:E113"/>
    <mergeCell ref="B114:D114"/>
    <mergeCell ref="C116:D116"/>
    <mergeCell ref="E116:F116"/>
    <mergeCell ref="B118:E118"/>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67:E167"/>
    <mergeCell ref="B168:E168"/>
    <mergeCell ref="B169:E169"/>
    <mergeCell ref="B170:D170"/>
    <mergeCell ref="C172:D172"/>
    <mergeCell ref="E172:F172"/>
    <mergeCell ref="B161:E161"/>
    <mergeCell ref="B162:E162"/>
    <mergeCell ref="B163:E163"/>
    <mergeCell ref="B164:E164"/>
    <mergeCell ref="B165:E165"/>
    <mergeCell ref="B166:E166"/>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92:E192"/>
    <mergeCell ref="B193:E193"/>
    <mergeCell ref="B194:E194"/>
    <mergeCell ref="B195:E195"/>
    <mergeCell ref="B196:E196"/>
    <mergeCell ref="B197:E197"/>
    <mergeCell ref="B186:E186"/>
    <mergeCell ref="B187:E187"/>
    <mergeCell ref="B188:E188"/>
    <mergeCell ref="B189:E189"/>
    <mergeCell ref="B190:E190"/>
    <mergeCell ref="B191:E191"/>
    <mergeCell ref="B204:E204"/>
    <mergeCell ref="B205:E205"/>
    <mergeCell ref="B206:E206"/>
    <mergeCell ref="B207:E207"/>
    <mergeCell ref="B208:E208"/>
    <mergeCell ref="B209:E209"/>
    <mergeCell ref="B198:E198"/>
    <mergeCell ref="B199:E199"/>
    <mergeCell ref="B200:E200"/>
    <mergeCell ref="B201:E201"/>
    <mergeCell ref="B202:E202"/>
    <mergeCell ref="B203:E203"/>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30:E230"/>
    <mergeCell ref="B231:E231"/>
    <mergeCell ref="B232:E232"/>
    <mergeCell ref="B233:E233"/>
    <mergeCell ref="B234:E234"/>
    <mergeCell ref="B235:E235"/>
    <mergeCell ref="B222:E222"/>
    <mergeCell ref="B223:E223"/>
    <mergeCell ref="B224:E224"/>
    <mergeCell ref="B225:E225"/>
    <mergeCell ref="B226:D226"/>
    <mergeCell ref="C228:D228"/>
    <mergeCell ref="E228:F228"/>
    <mergeCell ref="B242:E242"/>
    <mergeCell ref="B243:E243"/>
    <mergeCell ref="B244:E244"/>
    <mergeCell ref="B245:E245"/>
    <mergeCell ref="B246:E246"/>
    <mergeCell ref="B247:E247"/>
    <mergeCell ref="B236:E236"/>
    <mergeCell ref="B237:E237"/>
    <mergeCell ref="B238:E238"/>
    <mergeCell ref="B239:E239"/>
    <mergeCell ref="B240:E240"/>
    <mergeCell ref="B241:E241"/>
    <mergeCell ref="B254:E254"/>
    <mergeCell ref="B255:E255"/>
    <mergeCell ref="B256:E256"/>
    <mergeCell ref="B257:E257"/>
    <mergeCell ref="B258:E258"/>
    <mergeCell ref="B259:E259"/>
    <mergeCell ref="B248:E248"/>
    <mergeCell ref="B249:E249"/>
    <mergeCell ref="B250:E250"/>
    <mergeCell ref="B251:E251"/>
    <mergeCell ref="B252:E252"/>
    <mergeCell ref="B253:E253"/>
    <mergeCell ref="B266:E266"/>
    <mergeCell ref="B267:E267"/>
    <mergeCell ref="B268:E268"/>
    <mergeCell ref="B269:E269"/>
    <mergeCell ref="B270:E270"/>
    <mergeCell ref="B271:E271"/>
    <mergeCell ref="B260:E260"/>
    <mergeCell ref="B261:E261"/>
    <mergeCell ref="B262:E262"/>
    <mergeCell ref="B263:E263"/>
    <mergeCell ref="B264:E264"/>
    <mergeCell ref="B265:E265"/>
    <mergeCell ref="B278:E278"/>
    <mergeCell ref="B279:E279"/>
    <mergeCell ref="B280:E280"/>
    <mergeCell ref="B281:E281"/>
    <mergeCell ref="B282:D282"/>
    <mergeCell ref="C284:D284"/>
    <mergeCell ref="E284:F284"/>
    <mergeCell ref="B272:E272"/>
    <mergeCell ref="B273:E273"/>
    <mergeCell ref="B274:E274"/>
    <mergeCell ref="B275:E275"/>
    <mergeCell ref="B276:E276"/>
    <mergeCell ref="B277:E277"/>
    <mergeCell ref="B286:E286"/>
    <mergeCell ref="B287:E287"/>
    <mergeCell ref="B288:E288"/>
    <mergeCell ref="B289:E289"/>
    <mergeCell ref="B290:E290"/>
    <mergeCell ref="B291:E291"/>
    <mergeCell ref="B292:E292"/>
    <mergeCell ref="B293:E293"/>
    <mergeCell ref="B294:E294"/>
    <mergeCell ref="B295:E295"/>
    <mergeCell ref="B296:E296"/>
    <mergeCell ref="B297:E297"/>
    <mergeCell ref="B298:E298"/>
    <mergeCell ref="B299:E299"/>
    <mergeCell ref="B300:E300"/>
    <mergeCell ref="B301:E301"/>
    <mergeCell ref="B302:E302"/>
    <mergeCell ref="B303:E303"/>
    <mergeCell ref="B304:E304"/>
    <mergeCell ref="B305:E305"/>
    <mergeCell ref="B306:E306"/>
    <mergeCell ref="B307:E307"/>
    <mergeCell ref="B308:E308"/>
    <mergeCell ref="B309:E309"/>
    <mergeCell ref="B310:E310"/>
    <mergeCell ref="B311:E311"/>
    <mergeCell ref="B312:E312"/>
    <mergeCell ref="B313:E313"/>
    <mergeCell ref="B314:E314"/>
    <mergeCell ref="B315:E315"/>
    <mergeCell ref="B316:E316"/>
    <mergeCell ref="B317:E317"/>
    <mergeCell ref="B318:E318"/>
    <mergeCell ref="B319:E319"/>
    <mergeCell ref="B320:E320"/>
    <mergeCell ref="B321:E321"/>
    <mergeCell ref="B322:E322"/>
    <mergeCell ref="B323:E323"/>
    <mergeCell ref="B324:E324"/>
    <mergeCell ref="B325:E325"/>
    <mergeCell ref="B326:E326"/>
    <mergeCell ref="B327:E327"/>
    <mergeCell ref="B328:E328"/>
    <mergeCell ref="B329:E329"/>
    <mergeCell ref="B330:E330"/>
    <mergeCell ref="B331:E331"/>
    <mergeCell ref="B332:E332"/>
    <mergeCell ref="B333:E333"/>
    <mergeCell ref="B334:E334"/>
    <mergeCell ref="B335:E335"/>
    <mergeCell ref="B336:E336"/>
    <mergeCell ref="B337:E337"/>
    <mergeCell ref="B338:D338"/>
    <mergeCell ref="C340:D340"/>
    <mergeCell ref="E340:F340"/>
  </mergeCells>
  <phoneticPr fontId="4"/>
  <conditionalFormatting sqref="F58">
    <cfRule type="cellIs" dxfId="5" priority="8" stopIfTrue="1" operator="greaterThanOrEqual">
      <formula>35001</formula>
    </cfRule>
  </conditionalFormatting>
  <conditionalFormatting sqref="F114">
    <cfRule type="cellIs" dxfId="4" priority="7" stopIfTrue="1" operator="greaterThanOrEqual">
      <formula>45001</formula>
    </cfRule>
  </conditionalFormatting>
  <conditionalFormatting sqref="F170">
    <cfRule type="cellIs" dxfId="3" priority="6" stopIfTrue="1" operator="greaterThanOrEqual">
      <formula>40501</formula>
    </cfRule>
  </conditionalFormatting>
  <conditionalFormatting sqref="F226">
    <cfRule type="cellIs" dxfId="2" priority="5" stopIfTrue="1" operator="greaterThanOrEqual">
      <formula>36451</formula>
    </cfRule>
  </conditionalFormatting>
  <conditionalFormatting sqref="F282">
    <cfRule type="cellIs" dxfId="1" priority="4" stopIfTrue="1" operator="greaterThanOrEqual">
      <formula>32806</formula>
    </cfRule>
  </conditionalFormatting>
  <conditionalFormatting sqref="F338">
    <cfRule type="cellIs" dxfId="0" priority="3" stopIfTrue="1" operator="greaterThanOrEqual">
      <formula>32806</formula>
    </cfRule>
  </conditionalFormatting>
  <printOptions horizontalCentered="1"/>
  <pageMargins left="0.78740157480314965" right="0.78740157480314965" top="0.78740157480314965" bottom="0.59055118110236227" header="0.59055118110236227" footer="0.31496062992125984"/>
  <pageSetup paperSize="9" scale="79" firstPageNumber="23" fitToWidth="0" fitToHeight="5" orientation="portrait" cellComments="asDisplayed" useFirstPageNumber="1" r:id="rId1"/>
  <rowBreaks count="5" manualBreakCount="5">
    <brk id="60" max="9" man="1"/>
    <brk id="116" max="9" man="1"/>
    <brk id="172" max="9" man="1"/>
    <brk id="228" max="9" man="1"/>
    <brk id="28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K199"/>
  <sheetViews>
    <sheetView view="pageBreakPreview" topLeftCell="A37" zoomScaleNormal="100" zoomScaleSheetLayoutView="100" workbookViewId="0">
      <selection activeCell="I38" sqref="I38:M38"/>
    </sheetView>
  </sheetViews>
  <sheetFormatPr defaultColWidth="9" defaultRowHeight="13.5"/>
  <cols>
    <col min="1" max="1" width="2.625" style="51" customWidth="1"/>
    <col min="2" max="2" width="1.875" style="51" customWidth="1"/>
    <col min="3" max="3" width="19" style="107" customWidth="1"/>
    <col min="4" max="4" width="4.125" style="107" customWidth="1"/>
    <col min="5" max="6" width="5.875" style="51" customWidth="1"/>
    <col min="7" max="11" width="8.625" style="51" customWidth="1"/>
    <col min="12" max="12" width="2.25" style="51" customWidth="1"/>
    <col min="13" max="16384" width="9" style="51"/>
  </cols>
  <sheetData>
    <row r="1" spans="2:11" ht="37.5" customHeight="1" thickBot="1">
      <c r="K1" s="52" t="s">
        <v>60</v>
      </c>
    </row>
    <row r="2" spans="2:11" ht="27.75" customHeight="1">
      <c r="B2" s="108" t="s">
        <v>84</v>
      </c>
      <c r="C2" s="109"/>
      <c r="D2" s="109"/>
      <c r="E2" s="110"/>
      <c r="F2" s="110"/>
      <c r="G2" s="110"/>
      <c r="H2" s="110"/>
      <c r="I2" s="110"/>
      <c r="J2" s="110"/>
      <c r="K2" s="111"/>
    </row>
    <row r="3" spans="2:11" ht="14.25" customHeight="1">
      <c r="B3" s="112" t="s">
        <v>61</v>
      </c>
      <c r="C3" s="113"/>
      <c r="D3" s="113"/>
      <c r="E3" s="114"/>
      <c r="F3" s="114"/>
      <c r="G3" s="114"/>
      <c r="H3" s="114"/>
      <c r="I3" s="115"/>
      <c r="J3" s="114"/>
      <c r="K3" s="116"/>
    </row>
    <row r="4" spans="2:11" ht="14.25" customHeight="1" thickBot="1">
      <c r="B4" s="117"/>
      <c r="C4" s="118"/>
      <c r="D4" s="118"/>
      <c r="E4" s="119"/>
      <c r="F4" s="119"/>
      <c r="G4" s="119"/>
      <c r="H4" s="119"/>
      <c r="I4" s="120"/>
      <c r="J4" s="119"/>
      <c r="K4" s="121"/>
    </row>
    <row r="5" spans="2:11" ht="21" customHeight="1">
      <c r="B5" s="565" t="s">
        <v>62</v>
      </c>
      <c r="C5" s="566"/>
      <c r="D5" s="122" t="s">
        <v>63</v>
      </c>
      <c r="E5" s="569"/>
      <c r="F5" s="569"/>
      <c r="G5" s="569"/>
      <c r="H5" s="570"/>
      <c r="I5" s="571" t="s">
        <v>64</v>
      </c>
      <c r="J5" s="573"/>
      <c r="K5" s="574"/>
    </row>
    <row r="6" spans="2:11" ht="21" customHeight="1">
      <c r="B6" s="567"/>
      <c r="C6" s="568"/>
      <c r="D6" s="123" t="s">
        <v>65</v>
      </c>
      <c r="E6" s="577"/>
      <c r="F6" s="577"/>
      <c r="G6" s="577"/>
      <c r="H6" s="578"/>
      <c r="I6" s="572"/>
      <c r="J6" s="575"/>
      <c r="K6" s="576"/>
    </row>
    <row r="7" spans="2:11" ht="27.75" customHeight="1">
      <c r="B7" s="557" t="s">
        <v>66</v>
      </c>
      <c r="C7" s="558"/>
      <c r="D7" s="559"/>
      <c r="E7" s="560"/>
      <c r="F7" s="561"/>
      <c r="G7" s="562" t="s">
        <v>67</v>
      </c>
      <c r="H7" s="562"/>
      <c r="I7" s="563"/>
      <c r="J7" s="563"/>
      <c r="K7" s="564"/>
    </row>
    <row r="8" spans="2:11" ht="27.75" customHeight="1">
      <c r="B8" s="543" t="s">
        <v>68</v>
      </c>
      <c r="C8" s="544"/>
      <c r="D8" s="545"/>
      <c r="E8" s="546"/>
      <c r="F8" s="546"/>
      <c r="G8" s="546"/>
      <c r="H8" s="546"/>
      <c r="I8" s="546"/>
      <c r="J8" s="546"/>
      <c r="K8" s="547"/>
    </row>
    <row r="9" spans="2:11" ht="60.75" customHeight="1">
      <c r="B9" s="548" t="s">
        <v>69</v>
      </c>
      <c r="C9" s="549"/>
      <c r="D9" s="550"/>
      <c r="E9" s="551"/>
      <c r="F9" s="551"/>
      <c r="G9" s="551"/>
      <c r="H9" s="551"/>
      <c r="I9" s="551"/>
      <c r="J9" s="551"/>
      <c r="K9" s="552"/>
    </row>
    <row r="10" spans="2:11" ht="27.75" customHeight="1">
      <c r="B10" s="543" t="s">
        <v>70</v>
      </c>
      <c r="C10" s="544"/>
      <c r="D10" s="553" t="s">
        <v>71</v>
      </c>
      <c r="E10" s="554"/>
      <c r="F10" s="555"/>
      <c r="G10" s="556"/>
      <c r="H10" s="124" t="s">
        <v>72</v>
      </c>
      <c r="I10" s="125"/>
      <c r="J10" s="126" t="s">
        <v>73</v>
      </c>
      <c r="K10" s="127"/>
    </row>
    <row r="11" spans="2:11" ht="27.75" customHeight="1">
      <c r="B11" s="532" t="s">
        <v>74</v>
      </c>
      <c r="C11" s="533"/>
      <c r="D11" s="534"/>
      <c r="E11" s="534"/>
      <c r="F11" s="534"/>
      <c r="G11" s="535" t="s">
        <v>75</v>
      </c>
      <c r="H11" s="536"/>
      <c r="I11" s="534"/>
      <c r="J11" s="534"/>
      <c r="K11" s="537"/>
    </row>
    <row r="12" spans="2:11" ht="27.75" customHeight="1">
      <c r="B12" s="532" t="s">
        <v>76</v>
      </c>
      <c r="C12" s="533"/>
      <c r="D12" s="538"/>
      <c r="E12" s="539"/>
      <c r="F12" s="540"/>
      <c r="G12" s="533" t="s">
        <v>77</v>
      </c>
      <c r="H12" s="541"/>
      <c r="I12" s="538"/>
      <c r="J12" s="539"/>
      <c r="K12" s="542"/>
    </row>
    <row r="13" spans="2:11" ht="27.75" customHeight="1" thickBot="1">
      <c r="B13" s="524" t="s">
        <v>78</v>
      </c>
      <c r="C13" s="525"/>
      <c r="D13" s="526"/>
      <c r="E13" s="527"/>
      <c r="F13" s="527"/>
      <c r="G13" s="527"/>
      <c r="H13" s="527"/>
      <c r="I13" s="527"/>
      <c r="J13" s="527"/>
      <c r="K13" s="528"/>
    </row>
    <row r="14" spans="2:11" ht="11.25" customHeight="1">
      <c r="B14" s="128"/>
      <c r="C14" s="129"/>
      <c r="D14" s="130"/>
      <c r="E14" s="130"/>
      <c r="F14" s="130"/>
      <c r="G14" s="130"/>
      <c r="H14" s="130"/>
      <c r="I14" s="130"/>
      <c r="J14" s="130"/>
      <c r="K14" s="131"/>
    </row>
    <row r="15" spans="2:11">
      <c r="B15" s="529" t="s">
        <v>79</v>
      </c>
      <c r="C15" s="530"/>
      <c r="D15" s="530"/>
      <c r="E15" s="530"/>
      <c r="F15" s="530"/>
      <c r="G15" s="530"/>
      <c r="H15" s="530"/>
      <c r="I15" s="530"/>
      <c r="J15" s="530"/>
      <c r="K15" s="531"/>
    </row>
    <row r="16" spans="2:11" ht="22.5" customHeight="1">
      <c r="B16" s="510"/>
      <c r="C16" s="511"/>
      <c r="D16" s="511"/>
      <c r="E16" s="511"/>
      <c r="F16" s="511"/>
      <c r="G16" s="511"/>
      <c r="H16" s="511"/>
      <c r="I16" s="511"/>
      <c r="J16" s="511"/>
      <c r="K16" s="512"/>
    </row>
    <row r="17" spans="2:11" ht="68.099999999999994" customHeight="1">
      <c r="B17" s="513"/>
      <c r="C17" s="514"/>
      <c r="D17" s="514"/>
      <c r="E17" s="514"/>
      <c r="F17" s="514"/>
      <c r="G17" s="514"/>
      <c r="H17" s="514"/>
      <c r="I17" s="514"/>
      <c r="J17" s="514"/>
      <c r="K17" s="515"/>
    </row>
    <row r="18" spans="2:11" ht="68.099999999999994" customHeight="1">
      <c r="B18" s="516"/>
      <c r="C18" s="517"/>
      <c r="D18" s="517"/>
      <c r="E18" s="517"/>
      <c r="F18" s="517"/>
      <c r="G18" s="517"/>
      <c r="H18" s="517"/>
      <c r="I18" s="517"/>
      <c r="J18" s="517"/>
      <c r="K18" s="518"/>
    </row>
    <row r="19" spans="2:11" ht="68.099999999999994" customHeight="1">
      <c r="B19" s="516"/>
      <c r="C19" s="517"/>
      <c r="D19" s="517"/>
      <c r="E19" s="517"/>
      <c r="F19" s="517"/>
      <c r="G19" s="517"/>
      <c r="H19" s="517"/>
      <c r="I19" s="517"/>
      <c r="J19" s="517"/>
      <c r="K19" s="518"/>
    </row>
    <row r="20" spans="2:11" ht="68.099999999999994" customHeight="1">
      <c r="B20" s="516"/>
      <c r="C20" s="517"/>
      <c r="D20" s="517"/>
      <c r="E20" s="517"/>
      <c r="F20" s="517"/>
      <c r="G20" s="517"/>
      <c r="H20" s="517"/>
      <c r="I20" s="517"/>
      <c r="J20" s="517"/>
      <c r="K20" s="518"/>
    </row>
    <row r="21" spans="2:11" ht="28.5" customHeight="1">
      <c r="B21" s="516"/>
      <c r="C21" s="517"/>
      <c r="D21" s="517"/>
      <c r="E21" s="517"/>
      <c r="F21" s="517"/>
      <c r="G21" s="517"/>
      <c r="H21" s="517"/>
      <c r="I21" s="517"/>
      <c r="J21" s="517"/>
      <c r="K21" s="518"/>
    </row>
    <row r="22" spans="2:11" ht="54.75" customHeight="1" thickBot="1">
      <c r="B22" s="519"/>
      <c r="C22" s="520"/>
      <c r="D22" s="520"/>
      <c r="E22" s="520"/>
      <c r="F22" s="520"/>
      <c r="G22" s="520"/>
      <c r="H22" s="520"/>
      <c r="I22" s="520"/>
      <c r="J22" s="520"/>
      <c r="K22" s="521"/>
    </row>
    <row r="23" spans="2:11" s="146" customFormat="1" ht="14.25" customHeight="1">
      <c r="C23" s="145"/>
      <c r="D23" s="522" t="s">
        <v>80</v>
      </c>
      <c r="E23" s="522"/>
      <c r="F23" s="523">
        <f>'審査項目⑫ 各経費の明細'!$E$60</f>
        <v>0</v>
      </c>
      <c r="G23" s="523"/>
      <c r="H23" s="145" t="s">
        <v>22</v>
      </c>
      <c r="I23" s="148" t="s">
        <v>93</v>
      </c>
      <c r="J23" s="147">
        <f>'審査項目⑫ 各経費の明細'!$I$60</f>
        <v>0</v>
      </c>
      <c r="K23" s="146" t="s">
        <v>43</v>
      </c>
    </row>
    <row r="24" spans="2:11" ht="18" customHeight="1" thickBot="1">
      <c r="B24" s="132"/>
      <c r="C24" s="51"/>
      <c r="D24" s="51"/>
      <c r="K24" s="52" t="s">
        <v>60</v>
      </c>
    </row>
    <row r="25" spans="2:11">
      <c r="B25" s="507" t="s">
        <v>81</v>
      </c>
      <c r="C25" s="508"/>
      <c r="D25" s="508"/>
      <c r="E25" s="508"/>
      <c r="F25" s="508"/>
      <c r="G25" s="508"/>
      <c r="H25" s="508"/>
      <c r="I25" s="508"/>
      <c r="J25" s="508"/>
      <c r="K25" s="509"/>
    </row>
    <row r="26" spans="2:11" ht="13.5" customHeight="1">
      <c r="B26" s="510"/>
      <c r="C26" s="511"/>
      <c r="D26" s="511"/>
      <c r="E26" s="511"/>
      <c r="F26" s="511"/>
      <c r="G26" s="511"/>
      <c r="H26" s="511"/>
      <c r="I26" s="511"/>
      <c r="J26" s="511"/>
      <c r="K26" s="512"/>
    </row>
    <row r="27" spans="2:11" ht="70.5" customHeight="1">
      <c r="B27" s="513"/>
      <c r="C27" s="514"/>
      <c r="D27" s="514"/>
      <c r="E27" s="514"/>
      <c r="F27" s="514"/>
      <c r="G27" s="514"/>
      <c r="H27" s="514"/>
      <c r="I27" s="514"/>
      <c r="J27" s="514"/>
      <c r="K27" s="515"/>
    </row>
    <row r="28" spans="2:11" ht="70.5" customHeight="1">
      <c r="B28" s="516"/>
      <c r="C28" s="517"/>
      <c r="D28" s="517"/>
      <c r="E28" s="517"/>
      <c r="F28" s="517"/>
      <c r="G28" s="517"/>
      <c r="H28" s="517"/>
      <c r="I28" s="517"/>
      <c r="J28" s="517"/>
      <c r="K28" s="518"/>
    </row>
    <row r="29" spans="2:11" ht="70.5" customHeight="1">
      <c r="B29" s="516"/>
      <c r="C29" s="517"/>
      <c r="D29" s="517"/>
      <c r="E29" s="517"/>
      <c r="F29" s="517"/>
      <c r="G29" s="517"/>
      <c r="H29" s="517"/>
      <c r="I29" s="517"/>
      <c r="J29" s="517"/>
      <c r="K29" s="518"/>
    </row>
    <row r="30" spans="2:11" ht="70.5" customHeight="1">
      <c r="B30" s="516"/>
      <c r="C30" s="517"/>
      <c r="D30" s="517"/>
      <c r="E30" s="517"/>
      <c r="F30" s="517"/>
      <c r="G30" s="517"/>
      <c r="H30" s="517"/>
      <c r="I30" s="517"/>
      <c r="J30" s="517"/>
      <c r="K30" s="518"/>
    </row>
    <row r="31" spans="2:11" ht="70.5" customHeight="1">
      <c r="B31" s="516"/>
      <c r="C31" s="517"/>
      <c r="D31" s="517"/>
      <c r="E31" s="517"/>
      <c r="F31" s="517"/>
      <c r="G31" s="517"/>
      <c r="H31" s="517"/>
      <c r="I31" s="517"/>
      <c r="J31" s="517"/>
      <c r="K31" s="518"/>
    </row>
    <row r="32" spans="2:11" ht="70.5" customHeight="1">
      <c r="B32" s="516"/>
      <c r="C32" s="517"/>
      <c r="D32" s="517"/>
      <c r="E32" s="517"/>
      <c r="F32" s="517"/>
      <c r="G32" s="517"/>
      <c r="H32" s="517"/>
      <c r="I32" s="517"/>
      <c r="J32" s="517"/>
      <c r="K32" s="518"/>
    </row>
    <row r="33" spans="2:11" ht="70.5" customHeight="1">
      <c r="B33" s="516"/>
      <c r="C33" s="517"/>
      <c r="D33" s="517"/>
      <c r="E33" s="517"/>
      <c r="F33" s="517"/>
      <c r="G33" s="517"/>
      <c r="H33" s="517"/>
      <c r="I33" s="517"/>
      <c r="J33" s="517"/>
      <c r="K33" s="518"/>
    </row>
    <row r="34" spans="2:11" ht="70.5" customHeight="1">
      <c r="B34" s="516"/>
      <c r="C34" s="517"/>
      <c r="D34" s="517"/>
      <c r="E34" s="517"/>
      <c r="F34" s="517"/>
      <c r="G34" s="517"/>
      <c r="H34" s="517"/>
      <c r="I34" s="517"/>
      <c r="J34" s="517"/>
      <c r="K34" s="518"/>
    </row>
    <row r="35" spans="2:11" ht="70.5" customHeight="1">
      <c r="B35" s="516"/>
      <c r="C35" s="517"/>
      <c r="D35" s="517"/>
      <c r="E35" s="517"/>
      <c r="F35" s="517"/>
      <c r="G35" s="517"/>
      <c r="H35" s="517"/>
      <c r="I35" s="517"/>
      <c r="J35" s="517"/>
      <c r="K35" s="518"/>
    </row>
    <row r="36" spans="2:11" ht="49.5" customHeight="1">
      <c r="B36" s="516"/>
      <c r="C36" s="517"/>
      <c r="D36" s="517"/>
      <c r="E36" s="517"/>
      <c r="F36" s="517"/>
      <c r="G36" s="517"/>
      <c r="H36" s="517"/>
      <c r="I36" s="517"/>
      <c r="J36" s="517"/>
      <c r="K36" s="518"/>
    </row>
    <row r="37" spans="2:11" ht="70.5" customHeight="1" thickBot="1">
      <c r="B37" s="519"/>
      <c r="C37" s="520"/>
      <c r="D37" s="520"/>
      <c r="E37" s="520"/>
      <c r="F37" s="520"/>
      <c r="G37" s="520"/>
      <c r="H37" s="520"/>
      <c r="I37" s="520"/>
      <c r="J37" s="520"/>
      <c r="K37" s="521"/>
    </row>
    <row r="38" spans="2:11" s="1" customFormat="1" ht="14.25" customHeight="1">
      <c r="B38" s="100"/>
      <c r="C38" s="101"/>
      <c r="D38" s="522" t="s">
        <v>80</v>
      </c>
      <c r="E38" s="522"/>
      <c r="F38" s="523">
        <f>'審査項目⑫ 各経費の明細'!$E$60</f>
        <v>0</v>
      </c>
      <c r="G38" s="523"/>
      <c r="H38" s="145" t="s">
        <v>22</v>
      </c>
      <c r="I38" s="148" t="s">
        <v>93</v>
      </c>
      <c r="J38" s="147">
        <f>'審査項目⑫ 各経費の明細'!$I$60</f>
        <v>0</v>
      </c>
      <c r="K38" s="146" t="s">
        <v>43</v>
      </c>
    </row>
    <row r="39" spans="2:11" ht="14.45" customHeight="1">
      <c r="B39" s="132"/>
      <c r="C39" s="51"/>
      <c r="D39" s="51"/>
      <c r="K39" s="133"/>
    </row>
    <row r="40" spans="2:11" s="67" customFormat="1" ht="24.95" customHeight="1">
      <c r="B40" s="134"/>
      <c r="C40" s="135"/>
      <c r="D40" s="135"/>
      <c r="E40" s="136"/>
      <c r="F40" s="136"/>
      <c r="G40" s="136"/>
      <c r="H40" s="136"/>
      <c r="I40" s="136"/>
      <c r="J40" s="136"/>
      <c r="K40" s="136"/>
    </row>
    <row r="41" spans="2:11" ht="14.25" customHeight="1">
      <c r="B41" s="132"/>
      <c r="C41" s="51"/>
      <c r="D41" s="51"/>
      <c r="K41" s="133"/>
    </row>
    <row r="42" spans="2:11" ht="24.95" customHeight="1">
      <c r="E42" s="137"/>
      <c r="F42" s="137"/>
      <c r="G42" s="132"/>
      <c r="H42" s="132"/>
      <c r="I42" s="137"/>
      <c r="J42" s="137"/>
      <c r="K42" s="137"/>
    </row>
    <row r="43" spans="2:11" ht="24.95" customHeight="1">
      <c r="E43" s="137"/>
      <c r="F43" s="137"/>
      <c r="G43" s="132"/>
      <c r="H43" s="132"/>
      <c r="I43" s="137"/>
      <c r="J43" s="137"/>
      <c r="K43" s="137"/>
    </row>
    <row r="44" spans="2:11" ht="24.95" customHeight="1">
      <c r="E44" s="137"/>
      <c r="F44" s="137"/>
      <c r="G44" s="132"/>
      <c r="H44" s="132"/>
      <c r="I44" s="138"/>
      <c r="J44" s="138"/>
      <c r="K44" s="138"/>
    </row>
    <row r="45" spans="2:11" ht="24.95" customHeight="1">
      <c r="E45" s="137"/>
      <c r="F45" s="137"/>
      <c r="G45" s="132"/>
      <c r="H45" s="132"/>
      <c r="I45" s="138"/>
      <c r="J45" s="138"/>
      <c r="K45" s="138"/>
    </row>
    <row r="46" spans="2:11" ht="24.95" customHeight="1">
      <c r="E46" s="137"/>
      <c r="F46" s="137"/>
      <c r="G46" s="132"/>
      <c r="H46" s="132"/>
      <c r="I46" s="138"/>
      <c r="J46" s="138"/>
      <c r="K46" s="138"/>
    </row>
    <row r="47" spans="2:11" ht="24.95" customHeight="1">
      <c r="C47" s="135"/>
      <c r="D47" s="135"/>
      <c r="E47" s="137"/>
      <c r="F47" s="137"/>
    </row>
    <row r="48" spans="2:11" ht="24.95" customHeight="1">
      <c r="E48" s="60"/>
      <c r="F48" s="60"/>
      <c r="G48" s="60"/>
      <c r="H48" s="60"/>
      <c r="I48" s="139"/>
      <c r="J48" s="139"/>
      <c r="K48" s="139"/>
    </row>
    <row r="49" spans="2:11" s="67" customFormat="1" ht="24.95" customHeight="1">
      <c r="C49" s="107"/>
      <c r="D49" s="107"/>
    </row>
    <row r="50" spans="2:11" s="67" customFormat="1" ht="24.95" customHeight="1">
      <c r="C50" s="107"/>
      <c r="D50" s="107"/>
    </row>
    <row r="51" spans="2:11" ht="24.95" customHeight="1">
      <c r="B51" s="67"/>
      <c r="C51" s="135"/>
      <c r="D51" s="135"/>
      <c r="E51" s="134"/>
      <c r="F51" s="134"/>
      <c r="G51" s="134"/>
      <c r="H51" s="134"/>
      <c r="I51" s="134"/>
      <c r="J51" s="134"/>
      <c r="K51" s="134"/>
    </row>
    <row r="52" spans="2:11" s="67" customFormat="1" ht="19.5" customHeight="1">
      <c r="C52" s="135"/>
      <c r="D52" s="135"/>
      <c r="E52" s="134"/>
      <c r="F52" s="134"/>
      <c r="G52" s="134"/>
      <c r="H52" s="134"/>
      <c r="I52" s="134"/>
      <c r="J52" s="134"/>
      <c r="K52" s="134"/>
    </row>
    <row r="53" spans="2:11" s="67" customFormat="1" ht="19.5" customHeight="1">
      <c r="C53" s="107"/>
      <c r="D53" s="107"/>
    </row>
    <row r="54" spans="2:11" s="67" customFormat="1" ht="19.5" customHeight="1">
      <c r="C54" s="107"/>
      <c r="D54" s="107"/>
    </row>
    <row r="55" spans="2:11" ht="19.5" customHeight="1">
      <c r="E55" s="140"/>
      <c r="F55" s="140"/>
      <c r="G55" s="140"/>
      <c r="H55" s="140"/>
    </row>
    <row r="56" spans="2:11" ht="14.45" customHeight="1"/>
    <row r="57" spans="2:11" ht="14.45" customHeight="1"/>
    <row r="58" spans="2:11" ht="14.45" customHeight="1"/>
    <row r="59" spans="2:11" ht="14.45" customHeight="1"/>
    <row r="60" spans="2:11" ht="14.45" customHeight="1"/>
    <row r="61" spans="2:11" ht="14.45" customHeight="1"/>
    <row r="62" spans="2:11" ht="14.45" customHeight="1"/>
    <row r="63" spans="2:11" ht="14.45" customHeight="1"/>
    <row r="64" spans="2:11"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sheetData>
  <sheetProtection formatCells="0" formatColumns="0" formatRows="0" insertColumns="0" insertRows="0" deleteColumns="0" deleteRows="0"/>
  <mergeCells count="34">
    <mergeCell ref="B7:C7"/>
    <mergeCell ref="D7:F7"/>
    <mergeCell ref="G7:H7"/>
    <mergeCell ref="I7:K7"/>
    <mergeCell ref="B5:C6"/>
    <mergeCell ref="E5:H5"/>
    <mergeCell ref="I5:I6"/>
    <mergeCell ref="J5:K6"/>
    <mergeCell ref="E6:H6"/>
    <mergeCell ref="B8:C8"/>
    <mergeCell ref="D8:K8"/>
    <mergeCell ref="B9:C9"/>
    <mergeCell ref="D9:K9"/>
    <mergeCell ref="B10:C10"/>
    <mergeCell ref="D10:E10"/>
    <mergeCell ref="F10:G10"/>
    <mergeCell ref="B11:C11"/>
    <mergeCell ref="D11:F11"/>
    <mergeCell ref="G11:H11"/>
    <mergeCell ref="I11:K11"/>
    <mergeCell ref="B12:C12"/>
    <mergeCell ref="D12:F12"/>
    <mergeCell ref="G12:H12"/>
    <mergeCell ref="I12:K12"/>
    <mergeCell ref="B25:K26"/>
    <mergeCell ref="B27:K37"/>
    <mergeCell ref="D38:E38"/>
    <mergeCell ref="F38:G38"/>
    <mergeCell ref="B13:C13"/>
    <mergeCell ref="D13:K13"/>
    <mergeCell ref="B15:K16"/>
    <mergeCell ref="B17:K22"/>
    <mergeCell ref="D23:E23"/>
    <mergeCell ref="F23:G23"/>
  </mergeCells>
  <phoneticPr fontId="4"/>
  <printOptions horizontalCentered="1"/>
  <pageMargins left="0.78740157480314965" right="0.78740157480314965" top="0.78740157480314965" bottom="0.59055118110236227" header="0.59055118110236227" footer="0.31496062992125984"/>
  <pageSetup paperSize="9" scale="93" firstPageNumber="28" fitToHeight="0" orientation="portrait" useFirstPageNumber="1" r:id="rId1"/>
  <rowBreaks count="3" manualBreakCount="3">
    <brk id="23" max="16383" man="1"/>
    <brk id="38" max="16383" man="1"/>
    <brk id="40" min="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T310"/>
  <sheetViews>
    <sheetView showGridLines="0" view="pageBreakPreview" zoomScaleNormal="100" zoomScaleSheetLayoutView="100" workbookViewId="0">
      <selection activeCell="I38" sqref="I38:M38"/>
    </sheetView>
  </sheetViews>
  <sheetFormatPr defaultColWidth="9" defaultRowHeight="13.5"/>
  <cols>
    <col min="1" max="1" width="1.625" style="51" customWidth="1"/>
    <col min="2" max="2" width="1.875" style="51" customWidth="1"/>
    <col min="3" max="3" width="12.75" style="51" customWidth="1"/>
    <col min="4" max="4" width="4.625" style="51" customWidth="1"/>
    <col min="5" max="14" width="4.125" style="51" customWidth="1"/>
    <col min="15" max="16" width="4.625" style="51" customWidth="1"/>
    <col min="17" max="17" width="10" style="51" customWidth="1"/>
    <col min="18" max="18" width="1.25" style="51" customWidth="1"/>
    <col min="19" max="19" width="1.625" style="51" customWidth="1"/>
    <col min="20" max="16384" width="9" style="51"/>
  </cols>
  <sheetData>
    <row r="1" spans="2:18" ht="34.5" customHeight="1" thickBot="1">
      <c r="Q1" s="52" t="s">
        <v>25</v>
      </c>
      <c r="R1" s="52"/>
    </row>
    <row r="2" spans="2:18" ht="24.75" customHeight="1">
      <c r="B2" s="53"/>
      <c r="C2" s="732" t="s">
        <v>83</v>
      </c>
      <c r="D2" s="733"/>
      <c r="E2" s="733"/>
      <c r="F2" s="733"/>
      <c r="G2" s="733"/>
      <c r="H2" s="733"/>
      <c r="I2" s="733"/>
      <c r="J2" s="733"/>
      <c r="K2" s="733"/>
      <c r="L2" s="733"/>
      <c r="M2" s="733"/>
      <c r="N2" s="733"/>
      <c r="O2" s="733"/>
      <c r="P2" s="733"/>
      <c r="Q2" s="733"/>
      <c r="R2" s="54"/>
    </row>
    <row r="3" spans="2:18" ht="26.25" customHeight="1">
      <c r="B3" s="734" t="s">
        <v>26</v>
      </c>
      <c r="C3" s="735"/>
      <c r="D3" s="736"/>
      <c r="E3" s="737"/>
      <c r="F3" s="738"/>
      <c r="G3" s="738"/>
      <c r="H3" s="738"/>
      <c r="I3" s="738"/>
      <c r="J3" s="738"/>
      <c r="K3" s="738"/>
      <c r="L3" s="738"/>
      <c r="M3" s="738"/>
      <c r="N3" s="738"/>
      <c r="O3" s="738"/>
      <c r="P3" s="738"/>
      <c r="Q3" s="738"/>
      <c r="R3" s="739"/>
    </row>
    <row r="4" spans="2:18" ht="27.75" customHeight="1">
      <c r="B4" s="740" t="s">
        <v>85</v>
      </c>
      <c r="C4" s="741"/>
      <c r="D4" s="741"/>
      <c r="E4" s="741"/>
      <c r="F4" s="741"/>
      <c r="G4" s="741"/>
      <c r="H4" s="741"/>
      <c r="I4" s="741"/>
      <c r="J4" s="741"/>
      <c r="K4" s="741"/>
      <c r="L4" s="741"/>
      <c r="M4" s="741"/>
      <c r="N4" s="741"/>
      <c r="O4" s="741"/>
      <c r="P4" s="741"/>
      <c r="Q4" s="741"/>
      <c r="R4" s="742"/>
    </row>
    <row r="5" spans="2:18" ht="19.5" customHeight="1">
      <c r="B5" s="743" t="s">
        <v>90</v>
      </c>
      <c r="C5" s="744"/>
      <c r="D5" s="744"/>
      <c r="E5" s="744"/>
      <c r="F5" s="744"/>
      <c r="G5" s="744"/>
      <c r="H5" s="744"/>
      <c r="I5" s="744"/>
      <c r="J5" s="744"/>
      <c r="K5" s="744"/>
      <c r="L5" s="744"/>
      <c r="M5" s="744"/>
      <c r="N5" s="744"/>
      <c r="O5" s="744"/>
      <c r="P5" s="744"/>
      <c r="Q5" s="744"/>
      <c r="R5" s="745"/>
    </row>
    <row r="6" spans="2:18" ht="19.5" customHeight="1">
      <c r="B6" s="746"/>
      <c r="C6" s="747"/>
      <c r="D6" s="747"/>
      <c r="E6" s="747"/>
      <c r="F6" s="747"/>
      <c r="G6" s="747"/>
      <c r="H6" s="747"/>
      <c r="I6" s="747"/>
      <c r="J6" s="747"/>
      <c r="K6" s="747"/>
      <c r="L6" s="747"/>
      <c r="M6" s="747"/>
      <c r="N6" s="747"/>
      <c r="O6" s="747"/>
      <c r="P6" s="747"/>
      <c r="Q6" s="747"/>
      <c r="R6" s="748"/>
    </row>
    <row r="7" spans="2:18" ht="7.5" customHeight="1" thickBot="1">
      <c r="B7" s="55"/>
      <c r="R7" s="56"/>
    </row>
    <row r="8" spans="2:18" ht="32.25" customHeight="1" thickTop="1">
      <c r="B8" s="55"/>
      <c r="C8" s="57" t="s">
        <v>27</v>
      </c>
      <c r="D8" s="686" t="s">
        <v>28</v>
      </c>
      <c r="E8" s="686"/>
      <c r="F8" s="686"/>
      <c r="G8" s="686"/>
      <c r="H8" s="686"/>
      <c r="I8" s="546" t="s">
        <v>29</v>
      </c>
      <c r="J8" s="546"/>
      <c r="K8" s="546"/>
      <c r="L8" s="546"/>
      <c r="M8" s="546"/>
      <c r="N8" s="749" t="s">
        <v>86</v>
      </c>
      <c r="O8" s="750"/>
      <c r="P8" s="751"/>
      <c r="R8" s="56"/>
    </row>
    <row r="9" spans="2:18" ht="15" customHeight="1">
      <c r="B9" s="55"/>
      <c r="C9" s="58">
        <v>1</v>
      </c>
      <c r="D9" s="727"/>
      <c r="E9" s="727"/>
      <c r="F9" s="727"/>
      <c r="G9" s="727"/>
      <c r="H9" s="727"/>
      <c r="I9" s="728"/>
      <c r="J9" s="728"/>
      <c r="K9" s="728"/>
      <c r="L9" s="728"/>
      <c r="M9" s="728"/>
      <c r="N9" s="729"/>
      <c r="O9" s="730"/>
      <c r="P9" s="731"/>
      <c r="R9" s="56"/>
    </row>
    <row r="10" spans="2:18" ht="15" customHeight="1">
      <c r="B10" s="55"/>
      <c r="C10" s="59">
        <v>2</v>
      </c>
      <c r="D10" s="683"/>
      <c r="E10" s="683"/>
      <c r="F10" s="683"/>
      <c r="G10" s="683"/>
      <c r="H10" s="683"/>
      <c r="I10" s="721"/>
      <c r="J10" s="721"/>
      <c r="K10" s="721"/>
      <c r="L10" s="721"/>
      <c r="M10" s="721"/>
      <c r="N10" s="722"/>
      <c r="O10" s="723"/>
      <c r="P10" s="724"/>
      <c r="R10" s="56"/>
    </row>
    <row r="11" spans="2:18" ht="15" customHeight="1">
      <c r="B11" s="55"/>
      <c r="C11" s="59">
        <v>3</v>
      </c>
      <c r="D11" s="683"/>
      <c r="E11" s="683"/>
      <c r="F11" s="683"/>
      <c r="G11" s="683"/>
      <c r="H11" s="683"/>
      <c r="I11" s="721"/>
      <c r="J11" s="721"/>
      <c r="K11" s="721"/>
      <c r="L11" s="721"/>
      <c r="M11" s="721"/>
      <c r="N11" s="722"/>
      <c r="O11" s="723"/>
      <c r="P11" s="724"/>
      <c r="R11" s="56"/>
    </row>
    <row r="12" spans="2:18" ht="15" customHeight="1">
      <c r="B12" s="55"/>
      <c r="C12" s="59">
        <v>4</v>
      </c>
      <c r="D12" s="683"/>
      <c r="E12" s="683"/>
      <c r="F12" s="683"/>
      <c r="G12" s="683"/>
      <c r="H12" s="683"/>
      <c r="I12" s="721"/>
      <c r="J12" s="721"/>
      <c r="K12" s="721"/>
      <c r="L12" s="721"/>
      <c r="M12" s="721"/>
      <c r="N12" s="725"/>
      <c r="O12" s="723"/>
      <c r="P12" s="726"/>
      <c r="R12" s="56"/>
    </row>
    <row r="13" spans="2:18" ht="15" customHeight="1">
      <c r="B13" s="55"/>
      <c r="C13" s="59">
        <v>5</v>
      </c>
      <c r="D13" s="683"/>
      <c r="E13" s="683"/>
      <c r="F13" s="683"/>
      <c r="G13" s="683"/>
      <c r="H13" s="683"/>
      <c r="I13" s="721"/>
      <c r="J13" s="721"/>
      <c r="K13" s="721"/>
      <c r="L13" s="721"/>
      <c r="M13" s="721"/>
      <c r="N13" s="722"/>
      <c r="O13" s="723"/>
      <c r="P13" s="724"/>
      <c r="R13" s="56"/>
    </row>
    <row r="14" spans="2:18" ht="15" customHeight="1">
      <c r="B14" s="55"/>
      <c r="C14" s="59">
        <v>6</v>
      </c>
      <c r="D14" s="683"/>
      <c r="E14" s="683"/>
      <c r="F14" s="683"/>
      <c r="G14" s="683"/>
      <c r="H14" s="683"/>
      <c r="I14" s="721"/>
      <c r="J14" s="721"/>
      <c r="K14" s="721"/>
      <c r="L14" s="721"/>
      <c r="M14" s="721"/>
      <c r="N14" s="722"/>
      <c r="O14" s="723"/>
      <c r="P14" s="724"/>
      <c r="R14" s="56"/>
    </row>
    <row r="15" spans="2:18" ht="15" customHeight="1">
      <c r="B15" s="55"/>
      <c r="C15" s="59">
        <v>7</v>
      </c>
      <c r="D15" s="683"/>
      <c r="E15" s="683"/>
      <c r="F15" s="683"/>
      <c r="G15" s="683"/>
      <c r="H15" s="683"/>
      <c r="I15" s="721"/>
      <c r="J15" s="721"/>
      <c r="K15" s="721"/>
      <c r="L15" s="721"/>
      <c r="M15" s="721"/>
      <c r="N15" s="722"/>
      <c r="O15" s="723"/>
      <c r="P15" s="724"/>
      <c r="R15" s="56"/>
    </row>
    <row r="16" spans="2:18" ht="15" customHeight="1">
      <c r="B16" s="55"/>
      <c r="C16" s="59">
        <v>8</v>
      </c>
      <c r="D16" s="683"/>
      <c r="E16" s="683"/>
      <c r="F16" s="683"/>
      <c r="G16" s="683"/>
      <c r="H16" s="683"/>
      <c r="I16" s="721"/>
      <c r="J16" s="721"/>
      <c r="K16" s="721"/>
      <c r="L16" s="721"/>
      <c r="M16" s="721"/>
      <c r="N16" s="722"/>
      <c r="O16" s="723"/>
      <c r="P16" s="724"/>
      <c r="R16" s="56"/>
    </row>
    <row r="17" spans="2:18" ht="15" customHeight="1">
      <c r="B17" s="55"/>
      <c r="C17" s="59">
        <v>9</v>
      </c>
      <c r="D17" s="683"/>
      <c r="E17" s="683"/>
      <c r="F17" s="683"/>
      <c r="G17" s="683"/>
      <c r="H17" s="683"/>
      <c r="I17" s="721"/>
      <c r="J17" s="721"/>
      <c r="K17" s="721"/>
      <c r="L17" s="721"/>
      <c r="M17" s="721"/>
      <c r="N17" s="722"/>
      <c r="O17" s="723"/>
      <c r="P17" s="724"/>
      <c r="R17" s="56"/>
    </row>
    <row r="18" spans="2:18" ht="15" customHeight="1">
      <c r="B18" s="55"/>
      <c r="C18" s="59">
        <v>10</v>
      </c>
      <c r="D18" s="664"/>
      <c r="E18" s="664"/>
      <c r="F18" s="664"/>
      <c r="G18" s="664"/>
      <c r="H18" s="664"/>
      <c r="I18" s="721"/>
      <c r="J18" s="721"/>
      <c r="K18" s="721"/>
      <c r="L18" s="721"/>
      <c r="M18" s="721"/>
      <c r="N18" s="722"/>
      <c r="O18" s="723"/>
      <c r="P18" s="724"/>
      <c r="Q18" s="60"/>
      <c r="R18" s="61"/>
    </row>
    <row r="19" spans="2:18" ht="24" customHeight="1" thickBot="1">
      <c r="B19" s="55"/>
      <c r="C19" s="62" t="s">
        <v>30</v>
      </c>
      <c r="D19" s="63" t="s">
        <v>31</v>
      </c>
      <c r="E19" s="63"/>
      <c r="F19" s="710"/>
      <c r="G19" s="710"/>
      <c r="H19" s="711"/>
      <c r="I19" s="712"/>
      <c r="J19" s="712"/>
      <c r="K19" s="712"/>
      <c r="L19" s="712"/>
      <c r="M19" s="712"/>
      <c r="N19" s="713"/>
      <c r="O19" s="714"/>
      <c r="P19" s="715"/>
      <c r="Q19" s="60"/>
      <c r="R19" s="61"/>
    </row>
    <row r="20" spans="2:18" ht="18" customHeight="1" thickTop="1" thickBot="1">
      <c r="B20" s="55"/>
      <c r="C20" s="716" t="s">
        <v>32</v>
      </c>
      <c r="D20" s="717"/>
      <c r="E20" s="717"/>
      <c r="F20" s="717"/>
      <c r="G20" s="717"/>
      <c r="H20" s="718"/>
      <c r="I20" s="719">
        <f>SUM(I9:I19)</f>
        <v>0</v>
      </c>
      <c r="J20" s="662"/>
      <c r="K20" s="662"/>
      <c r="L20" s="662"/>
      <c r="M20" s="720"/>
      <c r="N20" s="719">
        <f>SUM(N9:P19)</f>
        <v>0</v>
      </c>
      <c r="O20" s="662"/>
      <c r="P20" s="720"/>
      <c r="Q20" s="64"/>
      <c r="R20" s="65"/>
    </row>
    <row r="21" spans="2:18" ht="18" customHeight="1" thickTop="1" thickBot="1">
      <c r="B21" s="55"/>
      <c r="C21" s="693" t="s">
        <v>33</v>
      </c>
      <c r="D21" s="694"/>
      <c r="E21" s="694"/>
      <c r="F21" s="694"/>
      <c r="G21" s="694"/>
      <c r="H21" s="695"/>
      <c r="I21" s="696"/>
      <c r="J21" s="696"/>
      <c r="K21" s="696"/>
      <c r="L21" s="697"/>
      <c r="M21" s="698"/>
      <c r="N21" s="699"/>
      <c r="O21" s="699"/>
      <c r="P21" s="700"/>
      <c r="Q21" s="64"/>
      <c r="R21" s="65"/>
    </row>
    <row r="22" spans="2:18" ht="18" customHeight="1" thickTop="1" thickBot="1">
      <c r="B22" s="55"/>
      <c r="C22" s="693" t="s">
        <v>34</v>
      </c>
      <c r="D22" s="694"/>
      <c r="E22" s="694"/>
      <c r="F22" s="694"/>
      <c r="G22" s="694"/>
      <c r="H22" s="703"/>
      <c r="I22" s="704" t="str">
        <f>IF(I21=0,"",I20/I21)</f>
        <v/>
      </c>
      <c r="J22" s="705"/>
      <c r="K22" s="705"/>
      <c r="L22" s="706"/>
      <c r="M22" s="701"/>
      <c r="N22" s="701"/>
      <c r="O22" s="701"/>
      <c r="P22" s="702"/>
      <c r="Q22" s="64"/>
      <c r="R22" s="65"/>
    </row>
    <row r="23" spans="2:18" s="67" customFormat="1" ht="8.1" customHeight="1" thickTop="1">
      <c r="B23" s="66"/>
      <c r="R23" s="68"/>
    </row>
    <row r="24" spans="2:18" s="67" customFormat="1" ht="6" customHeight="1">
      <c r="B24" s="66"/>
      <c r="R24" s="68"/>
    </row>
    <row r="25" spans="2:18" ht="16.5" customHeight="1">
      <c r="B25" s="69" t="s">
        <v>88</v>
      </c>
      <c r="C25" s="70"/>
      <c r="D25" s="70"/>
      <c r="E25" s="70"/>
      <c r="F25" s="70"/>
      <c r="G25" s="70"/>
      <c r="H25" s="70"/>
      <c r="I25" s="70"/>
      <c r="J25" s="70"/>
      <c r="K25" s="70"/>
      <c r="L25" s="70"/>
      <c r="M25" s="70"/>
      <c r="N25" s="70"/>
      <c r="O25" s="70"/>
      <c r="P25" s="70"/>
      <c r="Q25" s="70"/>
      <c r="R25" s="71"/>
    </row>
    <row r="26" spans="2:18" ht="39" customHeight="1">
      <c r="B26" s="707" t="s">
        <v>87</v>
      </c>
      <c r="C26" s="708"/>
      <c r="D26" s="708"/>
      <c r="E26" s="708"/>
      <c r="F26" s="708"/>
      <c r="G26" s="708"/>
      <c r="H26" s="708"/>
      <c r="I26" s="708"/>
      <c r="J26" s="708"/>
      <c r="K26" s="708"/>
      <c r="L26" s="708"/>
      <c r="M26" s="708"/>
      <c r="N26" s="708"/>
      <c r="O26" s="708"/>
      <c r="P26" s="708"/>
      <c r="Q26" s="708"/>
      <c r="R26" s="709"/>
    </row>
    <row r="27" spans="2:18" ht="8.1" customHeight="1">
      <c r="B27" s="66"/>
      <c r="C27" s="684"/>
      <c r="D27" s="684"/>
      <c r="E27" s="684"/>
      <c r="F27" s="684"/>
      <c r="G27" s="684"/>
      <c r="H27" s="684"/>
      <c r="I27" s="684"/>
      <c r="J27" s="684"/>
      <c r="K27" s="684"/>
      <c r="L27" s="684"/>
      <c r="M27" s="684"/>
      <c r="N27" s="684"/>
      <c r="O27" s="684"/>
      <c r="P27" s="684"/>
      <c r="Q27" s="684"/>
      <c r="R27" s="72"/>
    </row>
    <row r="28" spans="2:18" ht="30.75" customHeight="1">
      <c r="B28" s="55"/>
      <c r="C28" s="57" t="s">
        <v>27</v>
      </c>
      <c r="D28" s="685" t="s">
        <v>35</v>
      </c>
      <c r="E28" s="685"/>
      <c r="F28" s="685"/>
      <c r="G28" s="685"/>
      <c r="H28" s="686"/>
      <c r="I28" s="685" t="s">
        <v>36</v>
      </c>
      <c r="J28" s="685"/>
      <c r="K28" s="685"/>
      <c r="L28" s="685"/>
      <c r="M28" s="686"/>
      <c r="N28" s="685" t="s">
        <v>89</v>
      </c>
      <c r="O28" s="687"/>
      <c r="P28" s="688"/>
      <c r="R28" s="56"/>
    </row>
    <row r="29" spans="2:18" ht="15" customHeight="1">
      <c r="B29" s="55"/>
      <c r="C29" s="73">
        <v>1</v>
      </c>
      <c r="D29" s="689"/>
      <c r="E29" s="689"/>
      <c r="F29" s="689"/>
      <c r="G29" s="689"/>
      <c r="H29" s="689"/>
      <c r="I29" s="689"/>
      <c r="J29" s="689"/>
      <c r="K29" s="689"/>
      <c r="L29" s="689"/>
      <c r="M29" s="689"/>
      <c r="N29" s="690"/>
      <c r="O29" s="691"/>
      <c r="P29" s="692"/>
      <c r="R29" s="56"/>
    </row>
    <row r="30" spans="2:18" ht="15" customHeight="1">
      <c r="B30" s="55"/>
      <c r="C30" s="59">
        <v>2</v>
      </c>
      <c r="D30" s="683"/>
      <c r="E30" s="683"/>
      <c r="F30" s="683"/>
      <c r="G30" s="683"/>
      <c r="H30" s="683"/>
      <c r="I30" s="683"/>
      <c r="J30" s="683"/>
      <c r="K30" s="683"/>
      <c r="L30" s="683"/>
      <c r="M30" s="683"/>
      <c r="N30" s="665"/>
      <c r="O30" s="666"/>
      <c r="P30" s="667"/>
      <c r="R30" s="56"/>
    </row>
    <row r="31" spans="2:18" ht="15" customHeight="1">
      <c r="B31" s="55"/>
      <c r="C31" s="59">
        <v>3</v>
      </c>
      <c r="D31" s="683"/>
      <c r="E31" s="683"/>
      <c r="F31" s="683"/>
      <c r="G31" s="683"/>
      <c r="H31" s="683"/>
      <c r="I31" s="683"/>
      <c r="J31" s="683"/>
      <c r="K31" s="683"/>
      <c r="L31" s="683"/>
      <c r="M31" s="683"/>
      <c r="N31" s="665"/>
      <c r="O31" s="666"/>
      <c r="P31" s="667"/>
      <c r="R31" s="56"/>
    </row>
    <row r="32" spans="2:18" ht="15" customHeight="1">
      <c r="B32" s="55"/>
      <c r="C32" s="59">
        <v>4</v>
      </c>
      <c r="D32" s="683"/>
      <c r="E32" s="683"/>
      <c r="F32" s="683"/>
      <c r="G32" s="683"/>
      <c r="H32" s="683"/>
      <c r="I32" s="683"/>
      <c r="J32" s="683"/>
      <c r="K32" s="683"/>
      <c r="L32" s="683"/>
      <c r="M32" s="683"/>
      <c r="N32" s="665"/>
      <c r="O32" s="666"/>
      <c r="P32" s="667"/>
      <c r="R32" s="56"/>
    </row>
    <row r="33" spans="2:18" ht="15" customHeight="1">
      <c r="B33" s="55"/>
      <c r="C33" s="59">
        <v>5</v>
      </c>
      <c r="D33" s="683"/>
      <c r="E33" s="683"/>
      <c r="F33" s="683"/>
      <c r="G33" s="683"/>
      <c r="H33" s="683"/>
      <c r="I33" s="683"/>
      <c r="J33" s="683"/>
      <c r="K33" s="683"/>
      <c r="L33" s="683"/>
      <c r="M33" s="683"/>
      <c r="N33" s="665"/>
      <c r="O33" s="666"/>
      <c r="P33" s="667"/>
      <c r="R33" s="56"/>
    </row>
    <row r="34" spans="2:18" ht="15" customHeight="1">
      <c r="B34" s="55"/>
      <c r="C34" s="59">
        <v>6</v>
      </c>
      <c r="D34" s="683"/>
      <c r="E34" s="683"/>
      <c r="F34" s="683"/>
      <c r="G34" s="683"/>
      <c r="H34" s="683"/>
      <c r="I34" s="683"/>
      <c r="J34" s="683"/>
      <c r="K34" s="683"/>
      <c r="L34" s="683"/>
      <c r="M34" s="683"/>
      <c r="N34" s="665"/>
      <c r="O34" s="666"/>
      <c r="P34" s="667"/>
      <c r="R34" s="56"/>
    </row>
    <row r="35" spans="2:18" ht="15" customHeight="1">
      <c r="B35" s="55"/>
      <c r="C35" s="59">
        <v>7</v>
      </c>
      <c r="D35" s="683"/>
      <c r="E35" s="683"/>
      <c r="F35" s="683"/>
      <c r="G35" s="683"/>
      <c r="H35" s="683"/>
      <c r="I35" s="683"/>
      <c r="J35" s="683"/>
      <c r="K35" s="683"/>
      <c r="L35" s="683"/>
      <c r="M35" s="683"/>
      <c r="N35" s="665"/>
      <c r="O35" s="666"/>
      <c r="P35" s="667"/>
      <c r="R35" s="56"/>
    </row>
    <row r="36" spans="2:18" ht="15" customHeight="1">
      <c r="B36" s="55"/>
      <c r="C36" s="59">
        <v>8</v>
      </c>
      <c r="D36" s="683"/>
      <c r="E36" s="683"/>
      <c r="F36" s="683"/>
      <c r="G36" s="683"/>
      <c r="H36" s="683"/>
      <c r="I36" s="683"/>
      <c r="J36" s="683"/>
      <c r="K36" s="683"/>
      <c r="L36" s="683"/>
      <c r="M36" s="683"/>
      <c r="N36" s="665"/>
      <c r="O36" s="666"/>
      <c r="P36" s="667"/>
      <c r="R36" s="56"/>
    </row>
    <row r="37" spans="2:18" ht="15" customHeight="1">
      <c r="B37" s="55"/>
      <c r="C37" s="59">
        <v>9</v>
      </c>
      <c r="D37" s="683"/>
      <c r="E37" s="683"/>
      <c r="F37" s="683"/>
      <c r="G37" s="683"/>
      <c r="H37" s="683"/>
      <c r="I37" s="683"/>
      <c r="J37" s="683"/>
      <c r="K37" s="683"/>
      <c r="L37" s="683"/>
      <c r="M37" s="683"/>
      <c r="N37" s="665"/>
      <c r="O37" s="666"/>
      <c r="P37" s="667"/>
      <c r="R37" s="56"/>
    </row>
    <row r="38" spans="2:18" ht="15" customHeight="1">
      <c r="B38" s="55"/>
      <c r="C38" s="59">
        <v>10</v>
      </c>
      <c r="D38" s="664"/>
      <c r="E38" s="664"/>
      <c r="F38" s="664"/>
      <c r="G38" s="664"/>
      <c r="H38" s="664"/>
      <c r="I38" s="664"/>
      <c r="J38" s="664"/>
      <c r="K38" s="664"/>
      <c r="L38" s="664"/>
      <c r="M38" s="664"/>
      <c r="N38" s="665"/>
      <c r="O38" s="666"/>
      <c r="P38" s="667"/>
      <c r="R38" s="56"/>
    </row>
    <row r="39" spans="2:18" ht="15" customHeight="1">
      <c r="B39" s="55"/>
      <c r="C39" s="668" t="s">
        <v>30</v>
      </c>
      <c r="D39" s="670" t="s">
        <v>31</v>
      </c>
      <c r="E39" s="671"/>
      <c r="F39" s="672"/>
      <c r="G39" s="672"/>
      <c r="H39" s="673"/>
      <c r="I39" s="674" t="s">
        <v>37</v>
      </c>
      <c r="J39" s="675"/>
      <c r="K39" s="676"/>
      <c r="L39" s="676"/>
      <c r="M39" s="673"/>
      <c r="N39" s="677"/>
      <c r="O39" s="677"/>
      <c r="P39" s="678"/>
      <c r="R39" s="56"/>
    </row>
    <row r="40" spans="2:18" ht="15" customHeight="1" thickBot="1">
      <c r="B40" s="55"/>
      <c r="C40" s="669"/>
      <c r="D40" s="74" t="s">
        <v>38</v>
      </c>
      <c r="E40" s="682"/>
      <c r="F40" s="682"/>
      <c r="G40" s="682"/>
      <c r="H40" s="75" t="s">
        <v>39</v>
      </c>
      <c r="I40" s="76" t="s">
        <v>38</v>
      </c>
      <c r="J40" s="647"/>
      <c r="K40" s="647"/>
      <c r="L40" s="647"/>
      <c r="M40" s="77" t="s">
        <v>40</v>
      </c>
      <c r="N40" s="679"/>
      <c r="O40" s="680"/>
      <c r="P40" s="681"/>
      <c r="R40" s="56"/>
    </row>
    <row r="41" spans="2:18" ht="27" customHeight="1" thickTop="1" thickBot="1">
      <c r="B41" s="55"/>
      <c r="C41" s="648" t="s">
        <v>41</v>
      </c>
      <c r="D41" s="649"/>
      <c r="E41" s="650"/>
      <c r="F41" s="650"/>
      <c r="G41" s="650"/>
      <c r="H41" s="651"/>
      <c r="I41" s="652">
        <f>COUNTA(I29:M38)+J40</f>
        <v>0</v>
      </c>
      <c r="J41" s="653"/>
      <c r="K41" s="653"/>
      <c r="L41" s="654"/>
      <c r="M41" s="655"/>
      <c r="N41" s="656"/>
      <c r="O41" s="656"/>
      <c r="P41" s="657"/>
      <c r="R41" s="56"/>
    </row>
    <row r="42" spans="2:18" ht="25.5" customHeight="1" thickTop="1" thickBot="1">
      <c r="B42" s="55"/>
      <c r="C42" s="658" t="s">
        <v>42</v>
      </c>
      <c r="D42" s="658"/>
      <c r="E42" s="658"/>
      <c r="F42" s="658"/>
      <c r="G42" s="658"/>
      <c r="H42" s="658"/>
      <c r="I42" s="659"/>
      <c r="J42" s="659"/>
      <c r="K42" s="659"/>
      <c r="L42" s="659"/>
      <c r="M42" s="660"/>
      <c r="N42" s="661">
        <f>SUM(N29:P40)</f>
        <v>0</v>
      </c>
      <c r="O42" s="662"/>
      <c r="P42" s="663"/>
      <c r="Q42" s="78"/>
      <c r="R42" s="56"/>
    </row>
    <row r="43" spans="2:18" s="67" customFormat="1" ht="8.1" customHeight="1" thickTop="1" thickBot="1">
      <c r="B43" s="79"/>
      <c r="C43" s="80"/>
      <c r="D43" s="81"/>
      <c r="E43" s="81"/>
      <c r="F43" s="81"/>
      <c r="G43" s="81"/>
      <c r="H43" s="81"/>
      <c r="I43" s="81"/>
      <c r="J43" s="81"/>
      <c r="K43" s="81"/>
      <c r="L43" s="80"/>
      <c r="M43" s="80"/>
      <c r="N43" s="80"/>
      <c r="O43" s="80"/>
      <c r="P43" s="80"/>
      <c r="Q43" s="80"/>
      <c r="R43" s="82"/>
    </row>
    <row r="44" spans="2:18" s="146" customFormat="1" ht="14.25" customHeight="1">
      <c r="B44" s="147"/>
      <c r="C44" s="148"/>
      <c r="D44" s="148"/>
      <c r="E44" s="148"/>
      <c r="F44" s="147"/>
      <c r="G44" s="147"/>
      <c r="H44" s="148"/>
      <c r="I44" s="523" t="s">
        <v>21</v>
      </c>
      <c r="J44" s="523"/>
      <c r="K44" s="523">
        <f>'審査項目⑫ 各経費の明細'!$E$60</f>
        <v>0</v>
      </c>
      <c r="L44" s="523"/>
      <c r="M44" s="523"/>
      <c r="N44" s="522" t="s">
        <v>22</v>
      </c>
      <c r="O44" s="522"/>
      <c r="P44" s="147" t="s">
        <v>94</v>
      </c>
      <c r="Q44" s="147">
        <f>'審査項目⑫ 各経費の明細'!$I$60</f>
        <v>0</v>
      </c>
      <c r="R44" s="149" t="s">
        <v>43</v>
      </c>
    </row>
    <row r="45" spans="2:18" s="67" customFormat="1" ht="14.25" customHeight="1" thickBot="1">
      <c r="C45" s="51"/>
      <c r="Q45" s="83" t="s">
        <v>44</v>
      </c>
      <c r="R45" s="83"/>
    </row>
    <row r="46" spans="2:18" ht="26.25" customHeight="1">
      <c r="B46" s="579" t="s">
        <v>26</v>
      </c>
      <c r="C46" s="580"/>
      <c r="D46" s="581"/>
      <c r="E46" s="582"/>
      <c r="F46" s="583"/>
      <c r="G46" s="583"/>
      <c r="H46" s="583"/>
      <c r="I46" s="583"/>
      <c r="J46" s="583"/>
      <c r="K46" s="583"/>
      <c r="L46" s="583"/>
      <c r="M46" s="583"/>
      <c r="N46" s="583"/>
      <c r="O46" s="583"/>
      <c r="P46" s="583"/>
      <c r="Q46" s="583"/>
      <c r="R46" s="584"/>
    </row>
    <row r="47" spans="2:18" ht="18.75" customHeight="1">
      <c r="B47" s="84" t="s">
        <v>95</v>
      </c>
      <c r="C47" s="85"/>
      <c r="D47" s="85"/>
      <c r="E47" s="85"/>
      <c r="F47" s="85"/>
      <c r="G47" s="85"/>
      <c r="H47" s="85"/>
      <c r="I47" s="85"/>
      <c r="J47" s="85"/>
      <c r="K47" s="85"/>
      <c r="L47" s="85"/>
      <c r="M47" s="85"/>
      <c r="N47" s="85"/>
      <c r="O47" s="85"/>
      <c r="P47" s="85"/>
      <c r="Q47" s="85"/>
      <c r="R47" s="86"/>
    </row>
    <row r="48" spans="2:18" ht="7.5" customHeight="1">
      <c r="B48" s="55"/>
      <c r="R48" s="56"/>
    </row>
    <row r="49" spans="2:20" s="67" customFormat="1" ht="14.45" customHeight="1">
      <c r="B49" s="66" t="s">
        <v>45</v>
      </c>
      <c r="R49" s="68"/>
    </row>
    <row r="50" spans="2:20" s="67" customFormat="1" ht="38.25" customHeight="1">
      <c r="B50" s="630" t="s">
        <v>46</v>
      </c>
      <c r="C50" s="631"/>
      <c r="D50" s="631"/>
      <c r="E50" s="631"/>
      <c r="F50" s="631"/>
      <c r="G50" s="631"/>
      <c r="H50" s="631"/>
      <c r="I50" s="631"/>
      <c r="J50" s="631"/>
      <c r="K50" s="631"/>
      <c r="L50" s="631"/>
      <c r="M50" s="631"/>
      <c r="N50" s="631"/>
      <c r="O50" s="631"/>
      <c r="P50" s="631"/>
      <c r="Q50" s="631"/>
      <c r="R50" s="87"/>
    </row>
    <row r="51" spans="2:20" s="67" customFormat="1" ht="4.5" customHeight="1">
      <c r="B51" s="88"/>
      <c r="C51" s="89"/>
      <c r="D51" s="89"/>
      <c r="E51" s="89"/>
      <c r="F51" s="89"/>
      <c r="G51" s="89"/>
      <c r="H51" s="89"/>
      <c r="I51" s="89"/>
      <c r="J51" s="89"/>
      <c r="K51" s="89"/>
      <c r="L51" s="89"/>
      <c r="M51" s="89"/>
      <c r="N51" s="89"/>
      <c r="O51" s="89"/>
      <c r="P51" s="89"/>
      <c r="Q51" s="89"/>
      <c r="R51" s="87"/>
    </row>
    <row r="52" spans="2:20" ht="37.5" customHeight="1" thickBot="1">
      <c r="B52" s="55"/>
      <c r="C52" s="632" t="s">
        <v>47</v>
      </c>
      <c r="D52" s="633"/>
      <c r="E52" s="636" t="s">
        <v>48</v>
      </c>
      <c r="F52" s="637"/>
      <c r="G52" s="637"/>
      <c r="H52" s="637"/>
      <c r="I52" s="637"/>
      <c r="J52" s="637"/>
      <c r="K52" s="637"/>
      <c r="L52" s="637"/>
      <c r="M52" s="637"/>
      <c r="N52" s="637"/>
      <c r="O52" s="637"/>
      <c r="P52" s="637"/>
      <c r="Q52" s="638" t="s">
        <v>49</v>
      </c>
      <c r="R52" s="90"/>
      <c r="S52" s="91"/>
    </row>
    <row r="53" spans="2:20" ht="37.5" customHeight="1" thickTop="1" thickBot="1">
      <c r="B53" s="55"/>
      <c r="C53" s="634"/>
      <c r="D53" s="635"/>
      <c r="E53" s="640" t="s">
        <v>50</v>
      </c>
      <c r="F53" s="641"/>
      <c r="G53" s="642" t="s">
        <v>51</v>
      </c>
      <c r="H53" s="643"/>
      <c r="I53" s="642" t="s">
        <v>52</v>
      </c>
      <c r="J53" s="643"/>
      <c r="K53" s="642" t="s">
        <v>53</v>
      </c>
      <c r="L53" s="643"/>
      <c r="M53" s="642" t="s">
        <v>54</v>
      </c>
      <c r="N53" s="644"/>
      <c r="O53" s="645" t="s">
        <v>20</v>
      </c>
      <c r="P53" s="646"/>
      <c r="Q53" s="639"/>
      <c r="R53" s="90"/>
    </row>
    <row r="54" spans="2:20" ht="37.5" customHeight="1" thickTop="1" thickBot="1">
      <c r="B54" s="55"/>
      <c r="C54" s="622"/>
      <c r="D54" s="623"/>
      <c r="E54" s="624"/>
      <c r="F54" s="625"/>
      <c r="G54" s="624"/>
      <c r="H54" s="626"/>
      <c r="I54" s="627"/>
      <c r="J54" s="628"/>
      <c r="K54" s="627"/>
      <c r="L54" s="628"/>
      <c r="M54" s="627"/>
      <c r="N54" s="629"/>
      <c r="O54" s="610">
        <f>SUM($E$54:$N$54)</f>
        <v>0</v>
      </c>
      <c r="P54" s="611"/>
      <c r="Q54" s="92" t="str">
        <f>IF($O$54=0,"",$O$54/$C$54)</f>
        <v/>
      </c>
      <c r="R54" s="93"/>
    </row>
    <row r="55" spans="2:20" ht="37.5" customHeight="1" thickTop="1" thickBot="1">
      <c r="B55" s="55"/>
      <c r="C55" s="612" t="s">
        <v>55</v>
      </c>
      <c r="D55" s="613"/>
      <c r="E55" s="614"/>
      <c r="F55" s="615"/>
      <c r="G55" s="614"/>
      <c r="H55" s="616"/>
      <c r="I55" s="617"/>
      <c r="J55" s="618"/>
      <c r="K55" s="617"/>
      <c r="L55" s="618"/>
      <c r="M55" s="617"/>
      <c r="N55" s="619"/>
      <c r="O55" s="620">
        <f>SUM($E$55:$N$55)</f>
        <v>0</v>
      </c>
      <c r="P55" s="621"/>
      <c r="Q55" s="94"/>
      <c r="R55" s="95"/>
      <c r="S55" s="96"/>
      <c r="T55" s="96"/>
    </row>
    <row r="56" spans="2:20" ht="9" customHeight="1" thickTop="1">
      <c r="B56" s="55"/>
      <c r="C56" s="97"/>
      <c r="D56" s="97"/>
      <c r="E56" s="97"/>
      <c r="F56" s="98"/>
      <c r="G56" s="97"/>
      <c r="H56" s="60"/>
      <c r="I56" s="99"/>
      <c r="J56" s="99"/>
      <c r="K56" s="99"/>
      <c r="L56" s="99"/>
      <c r="M56" s="99"/>
      <c r="N56" s="99"/>
      <c r="O56" s="99"/>
      <c r="P56" s="99"/>
      <c r="Q56" s="94"/>
      <c r="R56" s="95"/>
      <c r="S56" s="96"/>
      <c r="T56" s="96"/>
    </row>
    <row r="57" spans="2:20" s="67" customFormat="1" ht="14.25" customHeight="1">
      <c r="B57" s="66"/>
      <c r="R57" s="68"/>
    </row>
    <row r="58" spans="2:20" s="67" customFormat="1" ht="25.5" customHeight="1">
      <c r="B58" s="66"/>
      <c r="R58" s="68"/>
    </row>
    <row r="59" spans="2:20" s="67" customFormat="1" ht="25.5" customHeight="1">
      <c r="B59" s="66"/>
      <c r="R59" s="68"/>
    </row>
    <row r="60" spans="2:20" s="67" customFormat="1" ht="25.5" customHeight="1">
      <c r="B60" s="66"/>
      <c r="R60" s="68"/>
    </row>
    <row r="61" spans="2:20" s="67" customFormat="1" ht="25.5" customHeight="1">
      <c r="B61" s="66"/>
      <c r="R61" s="68"/>
    </row>
    <row r="62" spans="2:20" s="67" customFormat="1" ht="25.5" customHeight="1">
      <c r="B62" s="66"/>
      <c r="R62" s="68"/>
    </row>
    <row r="63" spans="2:20" s="67" customFormat="1" ht="25.5" customHeight="1">
      <c r="B63" s="66"/>
      <c r="R63" s="68"/>
    </row>
    <row r="64" spans="2:20" s="67" customFormat="1" ht="25.5" customHeight="1">
      <c r="B64" s="66"/>
      <c r="R64" s="68"/>
    </row>
    <row r="65" spans="2:18" s="67" customFormat="1" ht="25.5" customHeight="1">
      <c r="B65" s="66"/>
      <c r="R65" s="68"/>
    </row>
    <row r="66" spans="2:18" s="67" customFormat="1" ht="25.5" customHeight="1">
      <c r="B66" s="66"/>
      <c r="R66" s="68"/>
    </row>
    <row r="67" spans="2:18" s="67" customFormat="1" ht="25.5" customHeight="1">
      <c r="B67" s="66"/>
      <c r="R67" s="68"/>
    </row>
    <row r="68" spans="2:18" s="67" customFormat="1" ht="25.5" customHeight="1">
      <c r="B68" s="66"/>
      <c r="R68" s="68"/>
    </row>
    <row r="69" spans="2:18" s="67" customFormat="1" ht="25.5" customHeight="1">
      <c r="B69" s="66"/>
      <c r="R69" s="68"/>
    </row>
    <row r="70" spans="2:18" s="67" customFormat="1" ht="25.5" customHeight="1">
      <c r="B70" s="66"/>
      <c r="R70" s="68"/>
    </row>
    <row r="71" spans="2:18" s="67" customFormat="1" ht="25.5" customHeight="1">
      <c r="B71" s="66"/>
      <c r="R71" s="68"/>
    </row>
    <row r="72" spans="2:18" s="67" customFormat="1" ht="25.5" customHeight="1">
      <c r="B72" s="66"/>
      <c r="R72" s="68"/>
    </row>
    <row r="73" spans="2:18" s="67" customFormat="1" ht="25.5" customHeight="1">
      <c r="B73" s="66"/>
      <c r="R73" s="68"/>
    </row>
    <row r="74" spans="2:18" s="67" customFormat="1" ht="25.5" customHeight="1">
      <c r="B74" s="66"/>
      <c r="R74" s="68"/>
    </row>
    <row r="75" spans="2:18" s="67" customFormat="1" ht="21.75" customHeight="1">
      <c r="B75" s="66"/>
      <c r="R75" s="68"/>
    </row>
    <row r="76" spans="2:18" s="67" customFormat="1" ht="21.75" customHeight="1" thickBot="1">
      <c r="B76" s="79"/>
      <c r="C76" s="80"/>
      <c r="D76" s="80"/>
      <c r="E76" s="80"/>
      <c r="F76" s="80"/>
      <c r="G76" s="80"/>
      <c r="H76" s="80"/>
      <c r="I76" s="80"/>
      <c r="J76" s="80"/>
      <c r="K76" s="80"/>
      <c r="L76" s="80"/>
      <c r="M76" s="80"/>
      <c r="N76" s="80"/>
      <c r="O76" s="80"/>
      <c r="P76" s="80"/>
      <c r="Q76" s="80"/>
      <c r="R76" s="82"/>
    </row>
    <row r="77" spans="2:18" s="67" customFormat="1" ht="9" customHeight="1" thickBot="1">
      <c r="K77" s="141"/>
      <c r="L77" s="141"/>
      <c r="M77" s="141"/>
      <c r="N77" s="141"/>
      <c r="O77" s="141"/>
      <c r="P77" s="141"/>
      <c r="Q77" s="141"/>
    </row>
    <row r="78" spans="2:18" s="146" customFormat="1" ht="14.25" customHeight="1">
      <c r="C78" s="145"/>
      <c r="D78" s="145"/>
      <c r="E78" s="145"/>
      <c r="H78" s="145"/>
      <c r="I78" s="592" t="s">
        <v>21</v>
      </c>
      <c r="J78" s="592"/>
      <c r="K78" s="592">
        <f>'審査項目⑫ 各経費の明細'!$E$60</f>
        <v>0</v>
      </c>
      <c r="L78" s="592"/>
      <c r="M78" s="592"/>
      <c r="N78" s="522" t="s">
        <v>22</v>
      </c>
      <c r="O78" s="522"/>
      <c r="P78" s="147" t="s">
        <v>94</v>
      </c>
      <c r="Q78" s="147">
        <f>'審査項目⑫ 各経費の明細'!$I$60</f>
        <v>0</v>
      </c>
      <c r="R78" s="149" t="s">
        <v>43</v>
      </c>
    </row>
    <row r="79" spans="2:18" s="67" customFormat="1" ht="14.25" customHeight="1" thickBot="1">
      <c r="C79" s="51"/>
      <c r="Q79" s="83" t="s">
        <v>44</v>
      </c>
      <c r="R79" s="83"/>
    </row>
    <row r="80" spans="2:18" ht="26.25" customHeight="1">
      <c r="B80" s="579" t="s">
        <v>26</v>
      </c>
      <c r="C80" s="580"/>
      <c r="D80" s="581"/>
      <c r="E80" s="582"/>
      <c r="F80" s="583"/>
      <c r="G80" s="583"/>
      <c r="H80" s="583"/>
      <c r="I80" s="583"/>
      <c r="J80" s="583"/>
      <c r="K80" s="583"/>
      <c r="L80" s="583"/>
      <c r="M80" s="583"/>
      <c r="N80" s="583"/>
      <c r="O80" s="583"/>
      <c r="P80" s="583"/>
      <c r="Q80" s="584"/>
      <c r="R80" s="102"/>
    </row>
    <row r="81" spans="2:18" ht="18.75" customHeight="1">
      <c r="B81" s="593" t="s">
        <v>56</v>
      </c>
      <c r="C81" s="605"/>
      <c r="D81" s="605"/>
      <c r="E81" s="605"/>
      <c r="F81" s="605"/>
      <c r="G81" s="605"/>
      <c r="H81" s="605"/>
      <c r="I81" s="605"/>
      <c r="J81" s="605"/>
      <c r="K81" s="605"/>
      <c r="L81" s="605"/>
      <c r="M81" s="605"/>
      <c r="N81" s="605"/>
      <c r="O81" s="605"/>
      <c r="P81" s="605"/>
      <c r="Q81" s="606"/>
      <c r="R81" s="143"/>
    </row>
    <row r="82" spans="2:18" ht="72.95" customHeight="1">
      <c r="B82" s="607" t="s">
        <v>82</v>
      </c>
      <c r="C82" s="608"/>
      <c r="D82" s="608"/>
      <c r="E82" s="608"/>
      <c r="F82" s="608"/>
      <c r="G82" s="608"/>
      <c r="H82" s="608"/>
      <c r="I82" s="608"/>
      <c r="J82" s="608"/>
      <c r="K82" s="608"/>
      <c r="L82" s="608"/>
      <c r="M82" s="608"/>
      <c r="N82" s="608"/>
      <c r="O82" s="608"/>
      <c r="P82" s="608"/>
      <c r="Q82" s="609"/>
      <c r="R82" s="144"/>
    </row>
    <row r="83" spans="2:18">
      <c r="B83" s="596"/>
      <c r="C83" s="597"/>
      <c r="D83" s="597"/>
      <c r="E83" s="597"/>
      <c r="F83" s="597"/>
      <c r="G83" s="597"/>
      <c r="H83" s="597"/>
      <c r="I83" s="597"/>
      <c r="J83" s="597"/>
      <c r="K83" s="597"/>
      <c r="L83" s="597"/>
      <c r="M83" s="597"/>
      <c r="N83" s="597"/>
      <c r="O83" s="597"/>
      <c r="P83" s="597"/>
      <c r="Q83" s="598"/>
      <c r="R83" s="103"/>
    </row>
    <row r="84" spans="2:18" ht="14.45" customHeight="1">
      <c r="B84" s="599"/>
      <c r="C84" s="600"/>
      <c r="D84" s="600"/>
      <c r="E84" s="600"/>
      <c r="F84" s="600"/>
      <c r="G84" s="600"/>
      <c r="H84" s="600"/>
      <c r="I84" s="600"/>
      <c r="J84" s="600"/>
      <c r="K84" s="600"/>
      <c r="L84" s="600"/>
      <c r="M84" s="600"/>
      <c r="N84" s="600"/>
      <c r="O84" s="600"/>
      <c r="P84" s="600"/>
      <c r="Q84" s="601"/>
      <c r="R84" s="103"/>
    </row>
    <row r="85" spans="2:18" ht="14.45" customHeight="1">
      <c r="B85" s="599"/>
      <c r="C85" s="600"/>
      <c r="D85" s="600"/>
      <c r="E85" s="600"/>
      <c r="F85" s="600"/>
      <c r="G85" s="600"/>
      <c r="H85" s="600"/>
      <c r="I85" s="600"/>
      <c r="J85" s="600"/>
      <c r="K85" s="600"/>
      <c r="L85" s="600"/>
      <c r="M85" s="600"/>
      <c r="N85" s="600"/>
      <c r="O85" s="600"/>
      <c r="P85" s="600"/>
      <c r="Q85" s="601"/>
      <c r="R85" s="103"/>
    </row>
    <row r="86" spans="2:18" ht="14.45" customHeight="1">
      <c r="B86" s="599"/>
      <c r="C86" s="600"/>
      <c r="D86" s="600"/>
      <c r="E86" s="600"/>
      <c r="F86" s="600"/>
      <c r="G86" s="600"/>
      <c r="H86" s="600"/>
      <c r="I86" s="600"/>
      <c r="J86" s="600"/>
      <c r="K86" s="600"/>
      <c r="L86" s="600"/>
      <c r="M86" s="600"/>
      <c r="N86" s="600"/>
      <c r="O86" s="600"/>
      <c r="P86" s="600"/>
      <c r="Q86" s="601"/>
      <c r="R86" s="103"/>
    </row>
    <row r="87" spans="2:18" ht="14.25" customHeight="1">
      <c r="B87" s="599"/>
      <c r="C87" s="600"/>
      <c r="D87" s="600"/>
      <c r="E87" s="600"/>
      <c r="F87" s="600"/>
      <c r="G87" s="600"/>
      <c r="H87" s="600"/>
      <c r="I87" s="600"/>
      <c r="J87" s="600"/>
      <c r="K87" s="600"/>
      <c r="L87" s="600"/>
      <c r="M87" s="600"/>
      <c r="N87" s="600"/>
      <c r="O87" s="600"/>
      <c r="P87" s="600"/>
      <c r="Q87" s="601"/>
      <c r="R87" s="103"/>
    </row>
    <row r="88" spans="2:18" ht="14.45" customHeight="1">
      <c r="B88" s="599"/>
      <c r="C88" s="600"/>
      <c r="D88" s="600"/>
      <c r="E88" s="600"/>
      <c r="F88" s="600"/>
      <c r="G88" s="600"/>
      <c r="H88" s="600"/>
      <c r="I88" s="600"/>
      <c r="J88" s="600"/>
      <c r="K88" s="600"/>
      <c r="L88" s="600"/>
      <c r="M88" s="600"/>
      <c r="N88" s="600"/>
      <c r="O88" s="600"/>
      <c r="P88" s="600"/>
      <c r="Q88" s="601"/>
      <c r="R88" s="103"/>
    </row>
    <row r="89" spans="2:18" ht="14.45" customHeight="1">
      <c r="B89" s="599"/>
      <c r="C89" s="600"/>
      <c r="D89" s="600"/>
      <c r="E89" s="600"/>
      <c r="F89" s="600"/>
      <c r="G89" s="600"/>
      <c r="H89" s="600"/>
      <c r="I89" s="600"/>
      <c r="J89" s="600"/>
      <c r="K89" s="600"/>
      <c r="L89" s="600"/>
      <c r="M89" s="600"/>
      <c r="N89" s="600"/>
      <c r="O89" s="600"/>
      <c r="P89" s="600"/>
      <c r="Q89" s="601"/>
      <c r="R89" s="103"/>
    </row>
    <row r="90" spans="2:18" ht="14.45" customHeight="1">
      <c r="B90" s="599"/>
      <c r="C90" s="600"/>
      <c r="D90" s="600"/>
      <c r="E90" s="600"/>
      <c r="F90" s="600"/>
      <c r="G90" s="600"/>
      <c r="H90" s="600"/>
      <c r="I90" s="600"/>
      <c r="J90" s="600"/>
      <c r="K90" s="600"/>
      <c r="L90" s="600"/>
      <c r="M90" s="600"/>
      <c r="N90" s="600"/>
      <c r="O90" s="600"/>
      <c r="P90" s="600"/>
      <c r="Q90" s="601"/>
      <c r="R90" s="103"/>
    </row>
    <row r="91" spans="2:18" ht="14.45" customHeight="1">
      <c r="B91" s="599"/>
      <c r="C91" s="600"/>
      <c r="D91" s="600"/>
      <c r="E91" s="600"/>
      <c r="F91" s="600"/>
      <c r="G91" s="600"/>
      <c r="H91" s="600"/>
      <c r="I91" s="600"/>
      <c r="J91" s="600"/>
      <c r="K91" s="600"/>
      <c r="L91" s="600"/>
      <c r="M91" s="600"/>
      <c r="N91" s="600"/>
      <c r="O91" s="600"/>
      <c r="P91" s="600"/>
      <c r="Q91" s="601"/>
      <c r="R91" s="103"/>
    </row>
    <row r="92" spans="2:18" ht="14.45" customHeight="1">
      <c r="B92" s="599"/>
      <c r="C92" s="600"/>
      <c r="D92" s="600"/>
      <c r="E92" s="600"/>
      <c r="F92" s="600"/>
      <c r="G92" s="600"/>
      <c r="H92" s="600"/>
      <c r="I92" s="600"/>
      <c r="J92" s="600"/>
      <c r="K92" s="600"/>
      <c r="L92" s="600"/>
      <c r="M92" s="600"/>
      <c r="N92" s="600"/>
      <c r="O92" s="600"/>
      <c r="P92" s="600"/>
      <c r="Q92" s="601"/>
      <c r="R92" s="103"/>
    </row>
    <row r="93" spans="2:18" ht="14.45" customHeight="1">
      <c r="B93" s="599"/>
      <c r="C93" s="600"/>
      <c r="D93" s="600"/>
      <c r="E93" s="600"/>
      <c r="F93" s="600"/>
      <c r="G93" s="600"/>
      <c r="H93" s="600"/>
      <c r="I93" s="600"/>
      <c r="J93" s="600"/>
      <c r="K93" s="600"/>
      <c r="L93" s="600"/>
      <c r="M93" s="600"/>
      <c r="N93" s="600"/>
      <c r="O93" s="600"/>
      <c r="P93" s="600"/>
      <c r="Q93" s="601"/>
      <c r="R93" s="103"/>
    </row>
    <row r="94" spans="2:18" ht="14.45" customHeight="1">
      <c r="B94" s="599"/>
      <c r="C94" s="600"/>
      <c r="D94" s="600"/>
      <c r="E94" s="600"/>
      <c r="F94" s="600"/>
      <c r="G94" s="600"/>
      <c r="H94" s="600"/>
      <c r="I94" s="600"/>
      <c r="J94" s="600"/>
      <c r="K94" s="600"/>
      <c r="L94" s="600"/>
      <c r="M94" s="600"/>
      <c r="N94" s="600"/>
      <c r="O94" s="600"/>
      <c r="P94" s="600"/>
      <c r="Q94" s="601"/>
      <c r="R94" s="103"/>
    </row>
    <row r="95" spans="2:18" ht="14.45" customHeight="1">
      <c r="B95" s="599"/>
      <c r="C95" s="600"/>
      <c r="D95" s="600"/>
      <c r="E95" s="600"/>
      <c r="F95" s="600"/>
      <c r="G95" s="600"/>
      <c r="H95" s="600"/>
      <c r="I95" s="600"/>
      <c r="J95" s="600"/>
      <c r="K95" s="600"/>
      <c r="L95" s="600"/>
      <c r="M95" s="600"/>
      <c r="N95" s="600"/>
      <c r="O95" s="600"/>
      <c r="P95" s="600"/>
      <c r="Q95" s="601"/>
      <c r="R95" s="103"/>
    </row>
    <row r="96" spans="2:18" ht="14.45" customHeight="1">
      <c r="B96" s="599"/>
      <c r="C96" s="600"/>
      <c r="D96" s="600"/>
      <c r="E96" s="600"/>
      <c r="F96" s="600"/>
      <c r="G96" s="600"/>
      <c r="H96" s="600"/>
      <c r="I96" s="600"/>
      <c r="J96" s="600"/>
      <c r="K96" s="600"/>
      <c r="L96" s="600"/>
      <c r="M96" s="600"/>
      <c r="N96" s="600"/>
      <c r="O96" s="600"/>
      <c r="P96" s="600"/>
      <c r="Q96" s="601"/>
      <c r="R96" s="103"/>
    </row>
    <row r="97" spans="2:18" ht="14.45" customHeight="1">
      <c r="B97" s="599"/>
      <c r="C97" s="600"/>
      <c r="D97" s="600"/>
      <c r="E97" s="600"/>
      <c r="F97" s="600"/>
      <c r="G97" s="600"/>
      <c r="H97" s="600"/>
      <c r="I97" s="600"/>
      <c r="J97" s="600"/>
      <c r="K97" s="600"/>
      <c r="L97" s="600"/>
      <c r="M97" s="600"/>
      <c r="N97" s="600"/>
      <c r="O97" s="600"/>
      <c r="P97" s="600"/>
      <c r="Q97" s="601"/>
      <c r="R97" s="103"/>
    </row>
    <row r="98" spans="2:18" ht="14.45" customHeight="1">
      <c r="B98" s="599"/>
      <c r="C98" s="600"/>
      <c r="D98" s="600"/>
      <c r="E98" s="600"/>
      <c r="F98" s="600"/>
      <c r="G98" s="600"/>
      <c r="H98" s="600"/>
      <c r="I98" s="600"/>
      <c r="J98" s="600"/>
      <c r="K98" s="600"/>
      <c r="L98" s="600"/>
      <c r="M98" s="600"/>
      <c r="N98" s="600"/>
      <c r="O98" s="600"/>
      <c r="P98" s="600"/>
      <c r="Q98" s="601"/>
      <c r="R98" s="103"/>
    </row>
    <row r="99" spans="2:18" ht="14.45" customHeight="1">
      <c r="B99" s="599"/>
      <c r="C99" s="600"/>
      <c r="D99" s="600"/>
      <c r="E99" s="600"/>
      <c r="F99" s="600"/>
      <c r="G99" s="600"/>
      <c r="H99" s="600"/>
      <c r="I99" s="600"/>
      <c r="J99" s="600"/>
      <c r="K99" s="600"/>
      <c r="L99" s="600"/>
      <c r="M99" s="600"/>
      <c r="N99" s="600"/>
      <c r="O99" s="600"/>
      <c r="P99" s="600"/>
      <c r="Q99" s="601"/>
      <c r="R99" s="103"/>
    </row>
    <row r="100" spans="2:18" ht="14.45" customHeight="1">
      <c r="B100" s="599"/>
      <c r="C100" s="600"/>
      <c r="D100" s="600"/>
      <c r="E100" s="600"/>
      <c r="F100" s="600"/>
      <c r="G100" s="600"/>
      <c r="H100" s="600"/>
      <c r="I100" s="600"/>
      <c r="J100" s="600"/>
      <c r="K100" s="600"/>
      <c r="L100" s="600"/>
      <c r="M100" s="600"/>
      <c r="N100" s="600"/>
      <c r="O100" s="600"/>
      <c r="P100" s="600"/>
      <c r="Q100" s="601"/>
      <c r="R100" s="103"/>
    </row>
    <row r="101" spans="2:18" ht="14.45" customHeight="1">
      <c r="B101" s="599"/>
      <c r="C101" s="600"/>
      <c r="D101" s="600"/>
      <c r="E101" s="600"/>
      <c r="F101" s="600"/>
      <c r="G101" s="600"/>
      <c r="H101" s="600"/>
      <c r="I101" s="600"/>
      <c r="J101" s="600"/>
      <c r="K101" s="600"/>
      <c r="L101" s="600"/>
      <c r="M101" s="600"/>
      <c r="N101" s="600"/>
      <c r="O101" s="600"/>
      <c r="P101" s="600"/>
      <c r="Q101" s="601"/>
      <c r="R101" s="103"/>
    </row>
    <row r="102" spans="2:18" ht="14.45" customHeight="1">
      <c r="B102" s="599"/>
      <c r="C102" s="600"/>
      <c r="D102" s="600"/>
      <c r="E102" s="600"/>
      <c r="F102" s="600"/>
      <c r="G102" s="600"/>
      <c r="H102" s="600"/>
      <c r="I102" s="600"/>
      <c r="J102" s="600"/>
      <c r="K102" s="600"/>
      <c r="L102" s="600"/>
      <c r="M102" s="600"/>
      <c r="N102" s="600"/>
      <c r="O102" s="600"/>
      <c r="P102" s="600"/>
      <c r="Q102" s="601"/>
      <c r="R102" s="103"/>
    </row>
    <row r="103" spans="2:18" ht="14.45" customHeight="1">
      <c r="B103" s="599"/>
      <c r="C103" s="600"/>
      <c r="D103" s="600"/>
      <c r="E103" s="600"/>
      <c r="F103" s="600"/>
      <c r="G103" s="600"/>
      <c r="H103" s="600"/>
      <c r="I103" s="600"/>
      <c r="J103" s="600"/>
      <c r="K103" s="600"/>
      <c r="L103" s="600"/>
      <c r="M103" s="600"/>
      <c r="N103" s="600"/>
      <c r="O103" s="600"/>
      <c r="P103" s="600"/>
      <c r="Q103" s="601"/>
      <c r="R103" s="103"/>
    </row>
    <row r="104" spans="2:18" ht="14.45" customHeight="1">
      <c r="B104" s="599"/>
      <c r="C104" s="600"/>
      <c r="D104" s="600"/>
      <c r="E104" s="600"/>
      <c r="F104" s="600"/>
      <c r="G104" s="600"/>
      <c r="H104" s="600"/>
      <c r="I104" s="600"/>
      <c r="J104" s="600"/>
      <c r="K104" s="600"/>
      <c r="L104" s="600"/>
      <c r="M104" s="600"/>
      <c r="N104" s="600"/>
      <c r="O104" s="600"/>
      <c r="P104" s="600"/>
      <c r="Q104" s="601"/>
      <c r="R104" s="103"/>
    </row>
    <row r="105" spans="2:18" ht="14.45" customHeight="1">
      <c r="B105" s="599"/>
      <c r="C105" s="600"/>
      <c r="D105" s="600"/>
      <c r="E105" s="600"/>
      <c r="F105" s="600"/>
      <c r="G105" s="600"/>
      <c r="H105" s="600"/>
      <c r="I105" s="600"/>
      <c r="J105" s="600"/>
      <c r="K105" s="600"/>
      <c r="L105" s="600"/>
      <c r="M105" s="600"/>
      <c r="N105" s="600"/>
      <c r="O105" s="600"/>
      <c r="P105" s="600"/>
      <c r="Q105" s="601"/>
      <c r="R105" s="103"/>
    </row>
    <row r="106" spans="2:18" ht="14.45" customHeight="1">
      <c r="B106" s="599"/>
      <c r="C106" s="600"/>
      <c r="D106" s="600"/>
      <c r="E106" s="600"/>
      <c r="F106" s="600"/>
      <c r="G106" s="600"/>
      <c r="H106" s="600"/>
      <c r="I106" s="600"/>
      <c r="J106" s="600"/>
      <c r="K106" s="600"/>
      <c r="L106" s="600"/>
      <c r="M106" s="600"/>
      <c r="N106" s="600"/>
      <c r="O106" s="600"/>
      <c r="P106" s="600"/>
      <c r="Q106" s="601"/>
      <c r="R106" s="103"/>
    </row>
    <row r="107" spans="2:18" ht="14.45" customHeight="1">
      <c r="B107" s="599"/>
      <c r="C107" s="600"/>
      <c r="D107" s="600"/>
      <c r="E107" s="600"/>
      <c r="F107" s="600"/>
      <c r="G107" s="600"/>
      <c r="H107" s="600"/>
      <c r="I107" s="600"/>
      <c r="J107" s="600"/>
      <c r="K107" s="600"/>
      <c r="L107" s="600"/>
      <c r="M107" s="600"/>
      <c r="N107" s="600"/>
      <c r="O107" s="600"/>
      <c r="P107" s="600"/>
      <c r="Q107" s="601"/>
      <c r="R107" s="103"/>
    </row>
    <row r="108" spans="2:18" ht="14.45" customHeight="1">
      <c r="B108" s="599"/>
      <c r="C108" s="600"/>
      <c r="D108" s="600"/>
      <c r="E108" s="600"/>
      <c r="F108" s="600"/>
      <c r="G108" s="600"/>
      <c r="H108" s="600"/>
      <c r="I108" s="600"/>
      <c r="J108" s="600"/>
      <c r="K108" s="600"/>
      <c r="L108" s="600"/>
      <c r="M108" s="600"/>
      <c r="N108" s="600"/>
      <c r="O108" s="600"/>
      <c r="P108" s="600"/>
      <c r="Q108" s="601"/>
      <c r="R108" s="103"/>
    </row>
    <row r="109" spans="2:18" ht="14.45" customHeight="1">
      <c r="B109" s="599"/>
      <c r="C109" s="600"/>
      <c r="D109" s="600"/>
      <c r="E109" s="600"/>
      <c r="F109" s="600"/>
      <c r="G109" s="600"/>
      <c r="H109" s="600"/>
      <c r="I109" s="600"/>
      <c r="J109" s="600"/>
      <c r="K109" s="600"/>
      <c r="L109" s="600"/>
      <c r="M109" s="600"/>
      <c r="N109" s="600"/>
      <c r="O109" s="600"/>
      <c r="P109" s="600"/>
      <c r="Q109" s="601"/>
      <c r="R109" s="103"/>
    </row>
    <row r="110" spans="2:18" ht="14.45" customHeight="1">
      <c r="B110" s="599"/>
      <c r="C110" s="600"/>
      <c r="D110" s="600"/>
      <c r="E110" s="600"/>
      <c r="F110" s="600"/>
      <c r="G110" s="600"/>
      <c r="H110" s="600"/>
      <c r="I110" s="600"/>
      <c r="J110" s="600"/>
      <c r="K110" s="600"/>
      <c r="L110" s="600"/>
      <c r="M110" s="600"/>
      <c r="N110" s="600"/>
      <c r="O110" s="600"/>
      <c r="P110" s="600"/>
      <c r="Q110" s="601"/>
      <c r="R110" s="103"/>
    </row>
    <row r="111" spans="2:18" ht="14.45" customHeight="1">
      <c r="B111" s="599"/>
      <c r="C111" s="600"/>
      <c r="D111" s="600"/>
      <c r="E111" s="600"/>
      <c r="F111" s="600"/>
      <c r="G111" s="600"/>
      <c r="H111" s="600"/>
      <c r="I111" s="600"/>
      <c r="J111" s="600"/>
      <c r="K111" s="600"/>
      <c r="L111" s="600"/>
      <c r="M111" s="600"/>
      <c r="N111" s="600"/>
      <c r="O111" s="600"/>
      <c r="P111" s="600"/>
      <c r="Q111" s="601"/>
      <c r="R111" s="103"/>
    </row>
    <row r="112" spans="2:18" ht="14.45" customHeight="1">
      <c r="B112" s="599"/>
      <c r="C112" s="600"/>
      <c r="D112" s="600"/>
      <c r="E112" s="600"/>
      <c r="F112" s="600"/>
      <c r="G112" s="600"/>
      <c r="H112" s="600"/>
      <c r="I112" s="600"/>
      <c r="J112" s="600"/>
      <c r="K112" s="600"/>
      <c r="L112" s="600"/>
      <c r="M112" s="600"/>
      <c r="N112" s="600"/>
      <c r="O112" s="600"/>
      <c r="P112" s="600"/>
      <c r="Q112" s="601"/>
      <c r="R112" s="103"/>
    </row>
    <row r="113" spans="2:18" ht="14.45" customHeight="1">
      <c r="B113" s="599"/>
      <c r="C113" s="600"/>
      <c r="D113" s="600"/>
      <c r="E113" s="600"/>
      <c r="F113" s="600"/>
      <c r="G113" s="600"/>
      <c r="H113" s="600"/>
      <c r="I113" s="600"/>
      <c r="J113" s="600"/>
      <c r="K113" s="600"/>
      <c r="L113" s="600"/>
      <c r="M113" s="600"/>
      <c r="N113" s="600"/>
      <c r="O113" s="600"/>
      <c r="P113" s="600"/>
      <c r="Q113" s="601"/>
      <c r="R113" s="103"/>
    </row>
    <row r="114" spans="2:18" ht="14.45" customHeight="1">
      <c r="B114" s="599"/>
      <c r="C114" s="600"/>
      <c r="D114" s="600"/>
      <c r="E114" s="600"/>
      <c r="F114" s="600"/>
      <c r="G114" s="600"/>
      <c r="H114" s="600"/>
      <c r="I114" s="600"/>
      <c r="J114" s="600"/>
      <c r="K114" s="600"/>
      <c r="L114" s="600"/>
      <c r="M114" s="600"/>
      <c r="N114" s="600"/>
      <c r="O114" s="600"/>
      <c r="P114" s="600"/>
      <c r="Q114" s="601"/>
      <c r="R114" s="103"/>
    </row>
    <row r="115" spans="2:18" ht="14.45" customHeight="1">
      <c r="B115" s="599"/>
      <c r="C115" s="600"/>
      <c r="D115" s="600"/>
      <c r="E115" s="600"/>
      <c r="F115" s="600"/>
      <c r="G115" s="600"/>
      <c r="H115" s="600"/>
      <c r="I115" s="600"/>
      <c r="J115" s="600"/>
      <c r="K115" s="600"/>
      <c r="L115" s="600"/>
      <c r="M115" s="600"/>
      <c r="N115" s="600"/>
      <c r="O115" s="600"/>
      <c r="P115" s="600"/>
      <c r="Q115" s="601"/>
      <c r="R115" s="103"/>
    </row>
    <row r="116" spans="2:18" ht="14.45" customHeight="1">
      <c r="B116" s="599"/>
      <c r="C116" s="600"/>
      <c r="D116" s="600"/>
      <c r="E116" s="600"/>
      <c r="F116" s="600"/>
      <c r="G116" s="600"/>
      <c r="H116" s="600"/>
      <c r="I116" s="600"/>
      <c r="J116" s="600"/>
      <c r="K116" s="600"/>
      <c r="L116" s="600"/>
      <c r="M116" s="600"/>
      <c r="N116" s="600"/>
      <c r="O116" s="600"/>
      <c r="P116" s="600"/>
      <c r="Q116" s="601"/>
      <c r="R116" s="103"/>
    </row>
    <row r="117" spans="2:18" ht="14.45" customHeight="1">
      <c r="B117" s="599"/>
      <c r="C117" s="600"/>
      <c r="D117" s="600"/>
      <c r="E117" s="600"/>
      <c r="F117" s="600"/>
      <c r="G117" s="600"/>
      <c r="H117" s="600"/>
      <c r="I117" s="600"/>
      <c r="J117" s="600"/>
      <c r="K117" s="600"/>
      <c r="L117" s="600"/>
      <c r="M117" s="600"/>
      <c r="N117" s="600"/>
      <c r="O117" s="600"/>
      <c r="P117" s="600"/>
      <c r="Q117" s="601"/>
      <c r="R117" s="103"/>
    </row>
    <row r="118" spans="2:18" ht="14.45" customHeight="1">
      <c r="B118" s="599"/>
      <c r="C118" s="600"/>
      <c r="D118" s="600"/>
      <c r="E118" s="600"/>
      <c r="F118" s="600"/>
      <c r="G118" s="600"/>
      <c r="H118" s="600"/>
      <c r="I118" s="600"/>
      <c r="J118" s="600"/>
      <c r="K118" s="600"/>
      <c r="L118" s="600"/>
      <c r="M118" s="600"/>
      <c r="N118" s="600"/>
      <c r="O118" s="600"/>
      <c r="P118" s="600"/>
      <c r="Q118" s="601"/>
      <c r="R118" s="103"/>
    </row>
    <row r="119" spans="2:18" ht="14.45" customHeight="1">
      <c r="B119" s="599"/>
      <c r="C119" s="600"/>
      <c r="D119" s="600"/>
      <c r="E119" s="600"/>
      <c r="F119" s="600"/>
      <c r="G119" s="600"/>
      <c r="H119" s="600"/>
      <c r="I119" s="600"/>
      <c r="J119" s="600"/>
      <c r="K119" s="600"/>
      <c r="L119" s="600"/>
      <c r="M119" s="600"/>
      <c r="N119" s="600"/>
      <c r="O119" s="600"/>
      <c r="P119" s="600"/>
      <c r="Q119" s="601"/>
      <c r="R119" s="103"/>
    </row>
    <row r="120" spans="2:18" ht="14.45" customHeight="1">
      <c r="B120" s="599"/>
      <c r="C120" s="600"/>
      <c r="D120" s="600"/>
      <c r="E120" s="600"/>
      <c r="F120" s="600"/>
      <c r="G120" s="600"/>
      <c r="H120" s="600"/>
      <c r="I120" s="600"/>
      <c r="J120" s="600"/>
      <c r="K120" s="600"/>
      <c r="L120" s="600"/>
      <c r="M120" s="600"/>
      <c r="N120" s="600"/>
      <c r="O120" s="600"/>
      <c r="P120" s="600"/>
      <c r="Q120" s="601"/>
      <c r="R120" s="103"/>
    </row>
    <row r="121" spans="2:18" ht="14.45" customHeight="1">
      <c r="B121" s="599"/>
      <c r="C121" s="600"/>
      <c r="D121" s="600"/>
      <c r="E121" s="600"/>
      <c r="F121" s="600"/>
      <c r="G121" s="600"/>
      <c r="H121" s="600"/>
      <c r="I121" s="600"/>
      <c r="J121" s="600"/>
      <c r="K121" s="600"/>
      <c r="L121" s="600"/>
      <c r="M121" s="600"/>
      <c r="N121" s="600"/>
      <c r="O121" s="600"/>
      <c r="P121" s="600"/>
      <c r="Q121" s="601"/>
      <c r="R121" s="103"/>
    </row>
    <row r="122" spans="2:18" ht="14.45" customHeight="1">
      <c r="B122" s="599"/>
      <c r="C122" s="600"/>
      <c r="D122" s="600"/>
      <c r="E122" s="600"/>
      <c r="F122" s="600"/>
      <c r="G122" s="600"/>
      <c r="H122" s="600"/>
      <c r="I122" s="600"/>
      <c r="J122" s="600"/>
      <c r="K122" s="600"/>
      <c r="L122" s="600"/>
      <c r="M122" s="600"/>
      <c r="N122" s="600"/>
      <c r="O122" s="600"/>
      <c r="P122" s="600"/>
      <c r="Q122" s="601"/>
      <c r="R122" s="103"/>
    </row>
    <row r="123" spans="2:18" ht="14.45" customHeight="1">
      <c r="B123" s="599"/>
      <c r="C123" s="600"/>
      <c r="D123" s="600"/>
      <c r="E123" s="600"/>
      <c r="F123" s="600"/>
      <c r="G123" s="600"/>
      <c r="H123" s="600"/>
      <c r="I123" s="600"/>
      <c r="J123" s="600"/>
      <c r="K123" s="600"/>
      <c r="L123" s="600"/>
      <c r="M123" s="600"/>
      <c r="N123" s="600"/>
      <c r="O123" s="600"/>
      <c r="P123" s="600"/>
      <c r="Q123" s="601"/>
      <c r="R123" s="103"/>
    </row>
    <row r="124" spans="2:18" ht="14.45" customHeight="1">
      <c r="B124" s="599"/>
      <c r="C124" s="600"/>
      <c r="D124" s="600"/>
      <c r="E124" s="600"/>
      <c r="F124" s="600"/>
      <c r="G124" s="600"/>
      <c r="H124" s="600"/>
      <c r="I124" s="600"/>
      <c r="J124" s="600"/>
      <c r="K124" s="600"/>
      <c r="L124" s="600"/>
      <c r="M124" s="600"/>
      <c r="N124" s="600"/>
      <c r="O124" s="600"/>
      <c r="P124" s="600"/>
      <c r="Q124" s="601"/>
      <c r="R124" s="103"/>
    </row>
    <row r="125" spans="2:18" ht="14.45" customHeight="1">
      <c r="B125" s="599"/>
      <c r="C125" s="600"/>
      <c r="D125" s="600"/>
      <c r="E125" s="600"/>
      <c r="F125" s="600"/>
      <c r="G125" s="600"/>
      <c r="H125" s="600"/>
      <c r="I125" s="600"/>
      <c r="J125" s="600"/>
      <c r="K125" s="600"/>
      <c r="L125" s="600"/>
      <c r="M125" s="600"/>
      <c r="N125" s="600"/>
      <c r="O125" s="600"/>
      <c r="P125" s="600"/>
      <c r="Q125" s="601"/>
      <c r="R125" s="103"/>
    </row>
    <row r="126" spans="2:18" ht="14.45" customHeight="1">
      <c r="B126" s="599"/>
      <c r="C126" s="600"/>
      <c r="D126" s="600"/>
      <c r="E126" s="600"/>
      <c r="F126" s="600"/>
      <c r="G126" s="600"/>
      <c r="H126" s="600"/>
      <c r="I126" s="600"/>
      <c r="J126" s="600"/>
      <c r="K126" s="600"/>
      <c r="L126" s="600"/>
      <c r="M126" s="600"/>
      <c r="N126" s="600"/>
      <c r="O126" s="600"/>
      <c r="P126" s="600"/>
      <c r="Q126" s="601"/>
      <c r="R126" s="103"/>
    </row>
    <row r="127" spans="2:18" ht="14.45" customHeight="1" thickBot="1">
      <c r="B127" s="602"/>
      <c r="C127" s="603"/>
      <c r="D127" s="603"/>
      <c r="E127" s="603"/>
      <c r="F127" s="603"/>
      <c r="G127" s="603"/>
      <c r="H127" s="603"/>
      <c r="I127" s="603"/>
      <c r="J127" s="603"/>
      <c r="K127" s="603"/>
      <c r="L127" s="603"/>
      <c r="M127" s="603"/>
      <c r="N127" s="603"/>
      <c r="O127" s="603"/>
      <c r="P127" s="603"/>
      <c r="Q127" s="604"/>
      <c r="R127" s="103"/>
    </row>
    <row r="128" spans="2:18" s="146" customFormat="1" ht="14.25" customHeight="1">
      <c r="C128" s="145"/>
      <c r="D128" s="145"/>
      <c r="E128" s="145"/>
      <c r="H128" s="145"/>
      <c r="I128" s="592" t="s">
        <v>21</v>
      </c>
      <c r="J128" s="592"/>
      <c r="K128" s="592">
        <f>'審査項目⑫ 各経費の明細'!$E$60</f>
        <v>0</v>
      </c>
      <c r="L128" s="592"/>
      <c r="M128" s="592"/>
      <c r="N128" s="522" t="s">
        <v>22</v>
      </c>
      <c r="O128" s="522"/>
      <c r="P128" s="147" t="s">
        <v>94</v>
      </c>
      <c r="Q128" s="147">
        <f>'審査項目⑫ 各経費の明細'!$I$60</f>
        <v>0</v>
      </c>
      <c r="R128" s="149" t="s">
        <v>43</v>
      </c>
    </row>
    <row r="129" spans="2:18" s="67" customFormat="1" ht="14.25" customHeight="1" thickBot="1">
      <c r="C129" s="51"/>
      <c r="Q129" s="83" t="s">
        <v>44</v>
      </c>
      <c r="R129" s="83"/>
    </row>
    <row r="130" spans="2:18" ht="26.25" customHeight="1">
      <c r="B130" s="579" t="s">
        <v>26</v>
      </c>
      <c r="C130" s="580"/>
      <c r="D130" s="581"/>
      <c r="E130" s="582"/>
      <c r="F130" s="583"/>
      <c r="G130" s="583"/>
      <c r="H130" s="583"/>
      <c r="I130" s="583"/>
      <c r="J130" s="583"/>
      <c r="K130" s="583"/>
      <c r="L130" s="583"/>
      <c r="M130" s="583"/>
      <c r="N130" s="583"/>
      <c r="O130" s="583"/>
      <c r="P130" s="583"/>
      <c r="Q130" s="584"/>
      <c r="R130" s="102"/>
    </row>
    <row r="131" spans="2:18" ht="19.5" customHeight="1">
      <c r="B131" s="593" t="s">
        <v>57</v>
      </c>
      <c r="C131" s="594"/>
      <c r="D131" s="594"/>
      <c r="E131" s="594"/>
      <c r="F131" s="594"/>
      <c r="G131" s="594"/>
      <c r="H131" s="594"/>
      <c r="I131" s="594"/>
      <c r="J131" s="594"/>
      <c r="K131" s="594"/>
      <c r="L131" s="594"/>
      <c r="M131" s="594"/>
      <c r="N131" s="594"/>
      <c r="O131" s="594"/>
      <c r="P131" s="594"/>
      <c r="Q131" s="595"/>
      <c r="R131" s="142"/>
    </row>
    <row r="132" spans="2:18">
      <c r="B132" s="596"/>
      <c r="C132" s="597"/>
      <c r="D132" s="597"/>
      <c r="E132" s="597"/>
      <c r="F132" s="597"/>
      <c r="G132" s="597"/>
      <c r="H132" s="597"/>
      <c r="I132" s="597"/>
      <c r="J132" s="597"/>
      <c r="K132" s="597"/>
      <c r="L132" s="597"/>
      <c r="M132" s="597"/>
      <c r="N132" s="597"/>
      <c r="O132" s="597"/>
      <c r="P132" s="597"/>
      <c r="Q132" s="598"/>
      <c r="R132" s="103"/>
    </row>
    <row r="133" spans="2:18" ht="14.45" customHeight="1">
      <c r="B133" s="599"/>
      <c r="C133" s="600"/>
      <c r="D133" s="600"/>
      <c r="E133" s="600"/>
      <c r="F133" s="600"/>
      <c r="G133" s="600"/>
      <c r="H133" s="600"/>
      <c r="I133" s="600"/>
      <c r="J133" s="600"/>
      <c r="K133" s="600"/>
      <c r="L133" s="600"/>
      <c r="M133" s="600"/>
      <c r="N133" s="600"/>
      <c r="O133" s="600"/>
      <c r="P133" s="600"/>
      <c r="Q133" s="601"/>
      <c r="R133" s="103"/>
    </row>
    <row r="134" spans="2:18" ht="14.45" customHeight="1">
      <c r="B134" s="599"/>
      <c r="C134" s="600"/>
      <c r="D134" s="600"/>
      <c r="E134" s="600"/>
      <c r="F134" s="600"/>
      <c r="G134" s="600"/>
      <c r="H134" s="600"/>
      <c r="I134" s="600"/>
      <c r="J134" s="600"/>
      <c r="K134" s="600"/>
      <c r="L134" s="600"/>
      <c r="M134" s="600"/>
      <c r="N134" s="600"/>
      <c r="O134" s="600"/>
      <c r="P134" s="600"/>
      <c r="Q134" s="601"/>
      <c r="R134" s="103"/>
    </row>
    <row r="135" spans="2:18" ht="14.45" customHeight="1">
      <c r="B135" s="599"/>
      <c r="C135" s="600"/>
      <c r="D135" s="600"/>
      <c r="E135" s="600"/>
      <c r="F135" s="600"/>
      <c r="G135" s="600"/>
      <c r="H135" s="600"/>
      <c r="I135" s="600"/>
      <c r="J135" s="600"/>
      <c r="K135" s="600"/>
      <c r="L135" s="600"/>
      <c r="M135" s="600"/>
      <c r="N135" s="600"/>
      <c r="O135" s="600"/>
      <c r="P135" s="600"/>
      <c r="Q135" s="601"/>
      <c r="R135" s="103"/>
    </row>
    <row r="136" spans="2:18" ht="14.25" customHeight="1">
      <c r="B136" s="599"/>
      <c r="C136" s="600"/>
      <c r="D136" s="600"/>
      <c r="E136" s="600"/>
      <c r="F136" s="600"/>
      <c r="G136" s="600"/>
      <c r="H136" s="600"/>
      <c r="I136" s="600"/>
      <c r="J136" s="600"/>
      <c r="K136" s="600"/>
      <c r="L136" s="600"/>
      <c r="M136" s="600"/>
      <c r="N136" s="600"/>
      <c r="O136" s="600"/>
      <c r="P136" s="600"/>
      <c r="Q136" s="601"/>
      <c r="R136" s="103"/>
    </row>
    <row r="137" spans="2:18" ht="14.45" customHeight="1">
      <c r="B137" s="599"/>
      <c r="C137" s="600"/>
      <c r="D137" s="600"/>
      <c r="E137" s="600"/>
      <c r="F137" s="600"/>
      <c r="G137" s="600"/>
      <c r="H137" s="600"/>
      <c r="I137" s="600"/>
      <c r="J137" s="600"/>
      <c r="K137" s="600"/>
      <c r="L137" s="600"/>
      <c r="M137" s="600"/>
      <c r="N137" s="600"/>
      <c r="O137" s="600"/>
      <c r="P137" s="600"/>
      <c r="Q137" s="601"/>
      <c r="R137" s="103"/>
    </row>
    <row r="138" spans="2:18" ht="14.45" customHeight="1">
      <c r="B138" s="599"/>
      <c r="C138" s="600"/>
      <c r="D138" s="600"/>
      <c r="E138" s="600"/>
      <c r="F138" s="600"/>
      <c r="G138" s="600"/>
      <c r="H138" s="600"/>
      <c r="I138" s="600"/>
      <c r="J138" s="600"/>
      <c r="K138" s="600"/>
      <c r="L138" s="600"/>
      <c r="M138" s="600"/>
      <c r="N138" s="600"/>
      <c r="O138" s="600"/>
      <c r="P138" s="600"/>
      <c r="Q138" s="601"/>
      <c r="R138" s="103"/>
    </row>
    <row r="139" spans="2:18" ht="14.45" customHeight="1">
      <c r="B139" s="599"/>
      <c r="C139" s="600"/>
      <c r="D139" s="600"/>
      <c r="E139" s="600"/>
      <c r="F139" s="600"/>
      <c r="G139" s="600"/>
      <c r="H139" s="600"/>
      <c r="I139" s="600"/>
      <c r="J139" s="600"/>
      <c r="K139" s="600"/>
      <c r="L139" s="600"/>
      <c r="M139" s="600"/>
      <c r="N139" s="600"/>
      <c r="O139" s="600"/>
      <c r="P139" s="600"/>
      <c r="Q139" s="601"/>
      <c r="R139" s="103"/>
    </row>
    <row r="140" spans="2:18" ht="14.45" customHeight="1">
      <c r="B140" s="599"/>
      <c r="C140" s="600"/>
      <c r="D140" s="600"/>
      <c r="E140" s="600"/>
      <c r="F140" s="600"/>
      <c r="G140" s="600"/>
      <c r="H140" s="600"/>
      <c r="I140" s="600"/>
      <c r="J140" s="600"/>
      <c r="K140" s="600"/>
      <c r="L140" s="600"/>
      <c r="M140" s="600"/>
      <c r="N140" s="600"/>
      <c r="O140" s="600"/>
      <c r="P140" s="600"/>
      <c r="Q140" s="601"/>
      <c r="R140" s="103"/>
    </row>
    <row r="141" spans="2:18" ht="14.45" customHeight="1">
      <c r="B141" s="599"/>
      <c r="C141" s="600"/>
      <c r="D141" s="600"/>
      <c r="E141" s="600"/>
      <c r="F141" s="600"/>
      <c r="G141" s="600"/>
      <c r="H141" s="600"/>
      <c r="I141" s="600"/>
      <c r="J141" s="600"/>
      <c r="K141" s="600"/>
      <c r="L141" s="600"/>
      <c r="M141" s="600"/>
      <c r="N141" s="600"/>
      <c r="O141" s="600"/>
      <c r="P141" s="600"/>
      <c r="Q141" s="601"/>
      <c r="R141" s="103"/>
    </row>
    <row r="142" spans="2:18" ht="14.45" customHeight="1">
      <c r="B142" s="599"/>
      <c r="C142" s="600"/>
      <c r="D142" s="600"/>
      <c r="E142" s="600"/>
      <c r="F142" s="600"/>
      <c r="G142" s="600"/>
      <c r="H142" s="600"/>
      <c r="I142" s="600"/>
      <c r="J142" s="600"/>
      <c r="K142" s="600"/>
      <c r="L142" s="600"/>
      <c r="M142" s="600"/>
      <c r="N142" s="600"/>
      <c r="O142" s="600"/>
      <c r="P142" s="600"/>
      <c r="Q142" s="601"/>
      <c r="R142" s="103"/>
    </row>
    <row r="143" spans="2:18" ht="14.45" customHeight="1">
      <c r="B143" s="599"/>
      <c r="C143" s="600"/>
      <c r="D143" s="600"/>
      <c r="E143" s="600"/>
      <c r="F143" s="600"/>
      <c r="G143" s="600"/>
      <c r="H143" s="600"/>
      <c r="I143" s="600"/>
      <c r="J143" s="600"/>
      <c r="K143" s="600"/>
      <c r="L143" s="600"/>
      <c r="M143" s="600"/>
      <c r="N143" s="600"/>
      <c r="O143" s="600"/>
      <c r="P143" s="600"/>
      <c r="Q143" s="601"/>
      <c r="R143" s="103"/>
    </row>
    <row r="144" spans="2:18" ht="14.45" customHeight="1">
      <c r="B144" s="599"/>
      <c r="C144" s="600"/>
      <c r="D144" s="600"/>
      <c r="E144" s="600"/>
      <c r="F144" s="600"/>
      <c r="G144" s="600"/>
      <c r="H144" s="600"/>
      <c r="I144" s="600"/>
      <c r="J144" s="600"/>
      <c r="K144" s="600"/>
      <c r="L144" s="600"/>
      <c r="M144" s="600"/>
      <c r="N144" s="600"/>
      <c r="O144" s="600"/>
      <c r="P144" s="600"/>
      <c r="Q144" s="601"/>
      <c r="R144" s="103"/>
    </row>
    <row r="145" spans="2:18" ht="14.45" customHeight="1">
      <c r="B145" s="599"/>
      <c r="C145" s="600"/>
      <c r="D145" s="600"/>
      <c r="E145" s="600"/>
      <c r="F145" s="600"/>
      <c r="G145" s="600"/>
      <c r="H145" s="600"/>
      <c r="I145" s="600"/>
      <c r="J145" s="600"/>
      <c r="K145" s="600"/>
      <c r="L145" s="600"/>
      <c r="M145" s="600"/>
      <c r="N145" s="600"/>
      <c r="O145" s="600"/>
      <c r="P145" s="600"/>
      <c r="Q145" s="601"/>
      <c r="R145" s="103"/>
    </row>
    <row r="146" spans="2:18" ht="14.45" customHeight="1">
      <c r="B146" s="599"/>
      <c r="C146" s="600"/>
      <c r="D146" s="600"/>
      <c r="E146" s="600"/>
      <c r="F146" s="600"/>
      <c r="G146" s="600"/>
      <c r="H146" s="600"/>
      <c r="I146" s="600"/>
      <c r="J146" s="600"/>
      <c r="K146" s="600"/>
      <c r="L146" s="600"/>
      <c r="M146" s="600"/>
      <c r="N146" s="600"/>
      <c r="O146" s="600"/>
      <c r="P146" s="600"/>
      <c r="Q146" s="601"/>
      <c r="R146" s="103"/>
    </row>
    <row r="147" spans="2:18" ht="14.45" customHeight="1">
      <c r="B147" s="599"/>
      <c r="C147" s="600"/>
      <c r="D147" s="600"/>
      <c r="E147" s="600"/>
      <c r="F147" s="600"/>
      <c r="G147" s="600"/>
      <c r="H147" s="600"/>
      <c r="I147" s="600"/>
      <c r="J147" s="600"/>
      <c r="K147" s="600"/>
      <c r="L147" s="600"/>
      <c r="M147" s="600"/>
      <c r="N147" s="600"/>
      <c r="O147" s="600"/>
      <c r="P147" s="600"/>
      <c r="Q147" s="601"/>
      <c r="R147" s="103"/>
    </row>
    <row r="148" spans="2:18" ht="14.45" customHeight="1">
      <c r="B148" s="599"/>
      <c r="C148" s="600"/>
      <c r="D148" s="600"/>
      <c r="E148" s="600"/>
      <c r="F148" s="600"/>
      <c r="G148" s="600"/>
      <c r="H148" s="600"/>
      <c r="I148" s="600"/>
      <c r="J148" s="600"/>
      <c r="K148" s="600"/>
      <c r="L148" s="600"/>
      <c r="M148" s="600"/>
      <c r="N148" s="600"/>
      <c r="O148" s="600"/>
      <c r="P148" s="600"/>
      <c r="Q148" s="601"/>
      <c r="R148" s="103"/>
    </row>
    <row r="149" spans="2:18" ht="14.45" customHeight="1">
      <c r="B149" s="599"/>
      <c r="C149" s="600"/>
      <c r="D149" s="600"/>
      <c r="E149" s="600"/>
      <c r="F149" s="600"/>
      <c r="G149" s="600"/>
      <c r="H149" s="600"/>
      <c r="I149" s="600"/>
      <c r="J149" s="600"/>
      <c r="K149" s="600"/>
      <c r="L149" s="600"/>
      <c r="M149" s="600"/>
      <c r="N149" s="600"/>
      <c r="O149" s="600"/>
      <c r="P149" s="600"/>
      <c r="Q149" s="601"/>
      <c r="R149" s="103"/>
    </row>
    <row r="150" spans="2:18" ht="14.45" customHeight="1">
      <c r="B150" s="599"/>
      <c r="C150" s="600"/>
      <c r="D150" s="600"/>
      <c r="E150" s="600"/>
      <c r="F150" s="600"/>
      <c r="G150" s="600"/>
      <c r="H150" s="600"/>
      <c r="I150" s="600"/>
      <c r="J150" s="600"/>
      <c r="K150" s="600"/>
      <c r="L150" s="600"/>
      <c r="M150" s="600"/>
      <c r="N150" s="600"/>
      <c r="O150" s="600"/>
      <c r="P150" s="600"/>
      <c r="Q150" s="601"/>
      <c r="R150" s="103"/>
    </row>
    <row r="151" spans="2:18" ht="14.45" customHeight="1">
      <c r="B151" s="599"/>
      <c r="C151" s="600"/>
      <c r="D151" s="600"/>
      <c r="E151" s="600"/>
      <c r="F151" s="600"/>
      <c r="G151" s="600"/>
      <c r="H151" s="600"/>
      <c r="I151" s="600"/>
      <c r="J151" s="600"/>
      <c r="K151" s="600"/>
      <c r="L151" s="600"/>
      <c r="M151" s="600"/>
      <c r="N151" s="600"/>
      <c r="O151" s="600"/>
      <c r="P151" s="600"/>
      <c r="Q151" s="601"/>
      <c r="R151" s="103"/>
    </row>
    <row r="152" spans="2:18" ht="14.45" customHeight="1">
      <c r="B152" s="599"/>
      <c r="C152" s="600"/>
      <c r="D152" s="600"/>
      <c r="E152" s="600"/>
      <c r="F152" s="600"/>
      <c r="G152" s="600"/>
      <c r="H152" s="600"/>
      <c r="I152" s="600"/>
      <c r="J152" s="600"/>
      <c r="K152" s="600"/>
      <c r="L152" s="600"/>
      <c r="M152" s="600"/>
      <c r="N152" s="600"/>
      <c r="O152" s="600"/>
      <c r="P152" s="600"/>
      <c r="Q152" s="601"/>
      <c r="R152" s="103"/>
    </row>
    <row r="153" spans="2:18" ht="14.45" customHeight="1">
      <c r="B153" s="599"/>
      <c r="C153" s="600"/>
      <c r="D153" s="600"/>
      <c r="E153" s="600"/>
      <c r="F153" s="600"/>
      <c r="G153" s="600"/>
      <c r="H153" s="600"/>
      <c r="I153" s="600"/>
      <c r="J153" s="600"/>
      <c r="K153" s="600"/>
      <c r="L153" s="600"/>
      <c r="M153" s="600"/>
      <c r="N153" s="600"/>
      <c r="O153" s="600"/>
      <c r="P153" s="600"/>
      <c r="Q153" s="601"/>
      <c r="R153" s="103"/>
    </row>
    <row r="154" spans="2:18" ht="14.45" customHeight="1">
      <c r="B154" s="599"/>
      <c r="C154" s="600"/>
      <c r="D154" s="600"/>
      <c r="E154" s="600"/>
      <c r="F154" s="600"/>
      <c r="G154" s="600"/>
      <c r="H154" s="600"/>
      <c r="I154" s="600"/>
      <c r="J154" s="600"/>
      <c r="K154" s="600"/>
      <c r="L154" s="600"/>
      <c r="M154" s="600"/>
      <c r="N154" s="600"/>
      <c r="O154" s="600"/>
      <c r="P154" s="600"/>
      <c r="Q154" s="601"/>
      <c r="R154" s="103"/>
    </row>
    <row r="155" spans="2:18" ht="14.45" customHeight="1">
      <c r="B155" s="599"/>
      <c r="C155" s="600"/>
      <c r="D155" s="600"/>
      <c r="E155" s="600"/>
      <c r="F155" s="600"/>
      <c r="G155" s="600"/>
      <c r="H155" s="600"/>
      <c r="I155" s="600"/>
      <c r="J155" s="600"/>
      <c r="K155" s="600"/>
      <c r="L155" s="600"/>
      <c r="M155" s="600"/>
      <c r="N155" s="600"/>
      <c r="O155" s="600"/>
      <c r="P155" s="600"/>
      <c r="Q155" s="601"/>
      <c r="R155" s="103"/>
    </row>
    <row r="156" spans="2:18" ht="14.45" customHeight="1">
      <c r="B156" s="599"/>
      <c r="C156" s="600"/>
      <c r="D156" s="600"/>
      <c r="E156" s="600"/>
      <c r="F156" s="600"/>
      <c r="G156" s="600"/>
      <c r="H156" s="600"/>
      <c r="I156" s="600"/>
      <c r="J156" s="600"/>
      <c r="K156" s="600"/>
      <c r="L156" s="600"/>
      <c r="M156" s="600"/>
      <c r="N156" s="600"/>
      <c r="O156" s="600"/>
      <c r="P156" s="600"/>
      <c r="Q156" s="601"/>
      <c r="R156" s="103"/>
    </row>
    <row r="157" spans="2:18" ht="14.45" customHeight="1">
      <c r="B157" s="599"/>
      <c r="C157" s="600"/>
      <c r="D157" s="600"/>
      <c r="E157" s="600"/>
      <c r="F157" s="600"/>
      <c r="G157" s="600"/>
      <c r="H157" s="600"/>
      <c r="I157" s="600"/>
      <c r="J157" s="600"/>
      <c r="K157" s="600"/>
      <c r="L157" s="600"/>
      <c r="M157" s="600"/>
      <c r="N157" s="600"/>
      <c r="O157" s="600"/>
      <c r="P157" s="600"/>
      <c r="Q157" s="601"/>
      <c r="R157" s="103"/>
    </row>
    <row r="158" spans="2:18" ht="14.45" customHeight="1">
      <c r="B158" s="599"/>
      <c r="C158" s="600"/>
      <c r="D158" s="600"/>
      <c r="E158" s="600"/>
      <c r="F158" s="600"/>
      <c r="G158" s="600"/>
      <c r="H158" s="600"/>
      <c r="I158" s="600"/>
      <c r="J158" s="600"/>
      <c r="K158" s="600"/>
      <c r="L158" s="600"/>
      <c r="M158" s="600"/>
      <c r="N158" s="600"/>
      <c r="O158" s="600"/>
      <c r="P158" s="600"/>
      <c r="Q158" s="601"/>
      <c r="R158" s="103"/>
    </row>
    <row r="159" spans="2:18" ht="14.45" customHeight="1">
      <c r="B159" s="599"/>
      <c r="C159" s="600"/>
      <c r="D159" s="600"/>
      <c r="E159" s="600"/>
      <c r="F159" s="600"/>
      <c r="G159" s="600"/>
      <c r="H159" s="600"/>
      <c r="I159" s="600"/>
      <c r="J159" s="600"/>
      <c r="K159" s="600"/>
      <c r="L159" s="600"/>
      <c r="M159" s="600"/>
      <c r="N159" s="600"/>
      <c r="O159" s="600"/>
      <c r="P159" s="600"/>
      <c r="Q159" s="601"/>
      <c r="R159" s="103"/>
    </row>
    <row r="160" spans="2:18" ht="14.45" customHeight="1">
      <c r="B160" s="599"/>
      <c r="C160" s="600"/>
      <c r="D160" s="600"/>
      <c r="E160" s="600"/>
      <c r="F160" s="600"/>
      <c r="G160" s="600"/>
      <c r="H160" s="600"/>
      <c r="I160" s="600"/>
      <c r="J160" s="600"/>
      <c r="K160" s="600"/>
      <c r="L160" s="600"/>
      <c r="M160" s="600"/>
      <c r="N160" s="600"/>
      <c r="O160" s="600"/>
      <c r="P160" s="600"/>
      <c r="Q160" s="601"/>
      <c r="R160" s="103"/>
    </row>
    <row r="161" spans="2:18" ht="14.45" customHeight="1">
      <c r="B161" s="599"/>
      <c r="C161" s="600"/>
      <c r="D161" s="600"/>
      <c r="E161" s="600"/>
      <c r="F161" s="600"/>
      <c r="G161" s="600"/>
      <c r="H161" s="600"/>
      <c r="I161" s="600"/>
      <c r="J161" s="600"/>
      <c r="K161" s="600"/>
      <c r="L161" s="600"/>
      <c r="M161" s="600"/>
      <c r="N161" s="600"/>
      <c r="O161" s="600"/>
      <c r="P161" s="600"/>
      <c r="Q161" s="601"/>
      <c r="R161" s="103"/>
    </row>
    <row r="162" spans="2:18" ht="14.45" customHeight="1">
      <c r="B162" s="599"/>
      <c r="C162" s="600"/>
      <c r="D162" s="600"/>
      <c r="E162" s="600"/>
      <c r="F162" s="600"/>
      <c r="G162" s="600"/>
      <c r="H162" s="600"/>
      <c r="I162" s="600"/>
      <c r="J162" s="600"/>
      <c r="K162" s="600"/>
      <c r="L162" s="600"/>
      <c r="M162" s="600"/>
      <c r="N162" s="600"/>
      <c r="O162" s="600"/>
      <c r="P162" s="600"/>
      <c r="Q162" s="601"/>
      <c r="R162" s="103"/>
    </row>
    <row r="163" spans="2:18" ht="14.45" customHeight="1">
      <c r="B163" s="599"/>
      <c r="C163" s="600"/>
      <c r="D163" s="600"/>
      <c r="E163" s="600"/>
      <c r="F163" s="600"/>
      <c r="G163" s="600"/>
      <c r="H163" s="600"/>
      <c r="I163" s="600"/>
      <c r="J163" s="600"/>
      <c r="K163" s="600"/>
      <c r="L163" s="600"/>
      <c r="M163" s="600"/>
      <c r="N163" s="600"/>
      <c r="O163" s="600"/>
      <c r="P163" s="600"/>
      <c r="Q163" s="601"/>
      <c r="R163" s="103"/>
    </row>
    <row r="164" spans="2:18" ht="14.45" customHeight="1">
      <c r="B164" s="599"/>
      <c r="C164" s="600"/>
      <c r="D164" s="600"/>
      <c r="E164" s="600"/>
      <c r="F164" s="600"/>
      <c r="G164" s="600"/>
      <c r="H164" s="600"/>
      <c r="I164" s="600"/>
      <c r="J164" s="600"/>
      <c r="K164" s="600"/>
      <c r="L164" s="600"/>
      <c r="M164" s="600"/>
      <c r="N164" s="600"/>
      <c r="O164" s="600"/>
      <c r="P164" s="600"/>
      <c r="Q164" s="601"/>
      <c r="R164" s="103"/>
    </row>
    <row r="165" spans="2:18" ht="14.45" customHeight="1">
      <c r="B165" s="599"/>
      <c r="C165" s="600"/>
      <c r="D165" s="600"/>
      <c r="E165" s="600"/>
      <c r="F165" s="600"/>
      <c r="G165" s="600"/>
      <c r="H165" s="600"/>
      <c r="I165" s="600"/>
      <c r="J165" s="600"/>
      <c r="K165" s="600"/>
      <c r="L165" s="600"/>
      <c r="M165" s="600"/>
      <c r="N165" s="600"/>
      <c r="O165" s="600"/>
      <c r="P165" s="600"/>
      <c r="Q165" s="601"/>
      <c r="R165" s="103"/>
    </row>
    <row r="166" spans="2:18" ht="14.45" customHeight="1">
      <c r="B166" s="599"/>
      <c r="C166" s="600"/>
      <c r="D166" s="600"/>
      <c r="E166" s="600"/>
      <c r="F166" s="600"/>
      <c r="G166" s="600"/>
      <c r="H166" s="600"/>
      <c r="I166" s="600"/>
      <c r="J166" s="600"/>
      <c r="K166" s="600"/>
      <c r="L166" s="600"/>
      <c r="M166" s="600"/>
      <c r="N166" s="600"/>
      <c r="O166" s="600"/>
      <c r="P166" s="600"/>
      <c r="Q166" s="601"/>
      <c r="R166" s="103"/>
    </row>
    <row r="167" spans="2:18" ht="14.45" customHeight="1">
      <c r="B167" s="599"/>
      <c r="C167" s="600"/>
      <c r="D167" s="600"/>
      <c r="E167" s="600"/>
      <c r="F167" s="600"/>
      <c r="G167" s="600"/>
      <c r="H167" s="600"/>
      <c r="I167" s="600"/>
      <c r="J167" s="600"/>
      <c r="K167" s="600"/>
      <c r="L167" s="600"/>
      <c r="M167" s="600"/>
      <c r="N167" s="600"/>
      <c r="O167" s="600"/>
      <c r="P167" s="600"/>
      <c r="Q167" s="601"/>
      <c r="R167" s="103"/>
    </row>
    <row r="168" spans="2:18" ht="14.45" customHeight="1">
      <c r="B168" s="599"/>
      <c r="C168" s="600"/>
      <c r="D168" s="600"/>
      <c r="E168" s="600"/>
      <c r="F168" s="600"/>
      <c r="G168" s="600"/>
      <c r="H168" s="600"/>
      <c r="I168" s="600"/>
      <c r="J168" s="600"/>
      <c r="K168" s="600"/>
      <c r="L168" s="600"/>
      <c r="M168" s="600"/>
      <c r="N168" s="600"/>
      <c r="O168" s="600"/>
      <c r="P168" s="600"/>
      <c r="Q168" s="601"/>
      <c r="R168" s="103"/>
    </row>
    <row r="169" spans="2:18" ht="14.45" customHeight="1">
      <c r="B169" s="599"/>
      <c r="C169" s="600"/>
      <c r="D169" s="600"/>
      <c r="E169" s="600"/>
      <c r="F169" s="600"/>
      <c r="G169" s="600"/>
      <c r="H169" s="600"/>
      <c r="I169" s="600"/>
      <c r="J169" s="600"/>
      <c r="K169" s="600"/>
      <c r="L169" s="600"/>
      <c r="M169" s="600"/>
      <c r="N169" s="600"/>
      <c r="O169" s="600"/>
      <c r="P169" s="600"/>
      <c r="Q169" s="601"/>
      <c r="R169" s="103"/>
    </row>
    <row r="170" spans="2:18" ht="14.45" customHeight="1">
      <c r="B170" s="599"/>
      <c r="C170" s="600"/>
      <c r="D170" s="600"/>
      <c r="E170" s="600"/>
      <c r="F170" s="600"/>
      <c r="G170" s="600"/>
      <c r="H170" s="600"/>
      <c r="I170" s="600"/>
      <c r="J170" s="600"/>
      <c r="K170" s="600"/>
      <c r="L170" s="600"/>
      <c r="M170" s="600"/>
      <c r="N170" s="600"/>
      <c r="O170" s="600"/>
      <c r="P170" s="600"/>
      <c r="Q170" s="601"/>
      <c r="R170" s="103"/>
    </row>
    <row r="171" spans="2:18" ht="14.45" customHeight="1">
      <c r="B171" s="599"/>
      <c r="C171" s="600"/>
      <c r="D171" s="600"/>
      <c r="E171" s="600"/>
      <c r="F171" s="600"/>
      <c r="G171" s="600"/>
      <c r="H171" s="600"/>
      <c r="I171" s="600"/>
      <c r="J171" s="600"/>
      <c r="K171" s="600"/>
      <c r="L171" s="600"/>
      <c r="M171" s="600"/>
      <c r="N171" s="600"/>
      <c r="O171" s="600"/>
      <c r="P171" s="600"/>
      <c r="Q171" s="601"/>
      <c r="R171" s="103"/>
    </row>
    <row r="172" spans="2:18" ht="14.45" customHeight="1">
      <c r="B172" s="599"/>
      <c r="C172" s="600"/>
      <c r="D172" s="600"/>
      <c r="E172" s="600"/>
      <c r="F172" s="600"/>
      <c r="G172" s="600"/>
      <c r="H172" s="600"/>
      <c r="I172" s="600"/>
      <c r="J172" s="600"/>
      <c r="K172" s="600"/>
      <c r="L172" s="600"/>
      <c r="M172" s="600"/>
      <c r="N172" s="600"/>
      <c r="O172" s="600"/>
      <c r="P172" s="600"/>
      <c r="Q172" s="601"/>
      <c r="R172" s="103"/>
    </row>
    <row r="173" spans="2:18" ht="14.45" customHeight="1">
      <c r="B173" s="599"/>
      <c r="C173" s="600"/>
      <c r="D173" s="600"/>
      <c r="E173" s="600"/>
      <c r="F173" s="600"/>
      <c r="G173" s="600"/>
      <c r="H173" s="600"/>
      <c r="I173" s="600"/>
      <c r="J173" s="600"/>
      <c r="K173" s="600"/>
      <c r="L173" s="600"/>
      <c r="M173" s="600"/>
      <c r="N173" s="600"/>
      <c r="O173" s="600"/>
      <c r="P173" s="600"/>
      <c r="Q173" s="601"/>
      <c r="R173" s="103"/>
    </row>
    <row r="174" spans="2:18" ht="14.45" customHeight="1">
      <c r="B174" s="599"/>
      <c r="C174" s="600"/>
      <c r="D174" s="600"/>
      <c r="E174" s="600"/>
      <c r="F174" s="600"/>
      <c r="G174" s="600"/>
      <c r="H174" s="600"/>
      <c r="I174" s="600"/>
      <c r="J174" s="600"/>
      <c r="K174" s="600"/>
      <c r="L174" s="600"/>
      <c r="M174" s="600"/>
      <c r="N174" s="600"/>
      <c r="O174" s="600"/>
      <c r="P174" s="600"/>
      <c r="Q174" s="601"/>
      <c r="R174" s="103"/>
    </row>
    <row r="175" spans="2:18" ht="14.45" customHeight="1">
      <c r="B175" s="599"/>
      <c r="C175" s="600"/>
      <c r="D175" s="600"/>
      <c r="E175" s="600"/>
      <c r="F175" s="600"/>
      <c r="G175" s="600"/>
      <c r="H175" s="600"/>
      <c r="I175" s="600"/>
      <c r="J175" s="600"/>
      <c r="K175" s="600"/>
      <c r="L175" s="600"/>
      <c r="M175" s="600"/>
      <c r="N175" s="600"/>
      <c r="O175" s="600"/>
      <c r="P175" s="600"/>
      <c r="Q175" s="601"/>
      <c r="R175" s="103"/>
    </row>
    <row r="176" spans="2:18" ht="14.45" customHeight="1">
      <c r="B176" s="599"/>
      <c r="C176" s="600"/>
      <c r="D176" s="600"/>
      <c r="E176" s="600"/>
      <c r="F176" s="600"/>
      <c r="G176" s="600"/>
      <c r="H176" s="600"/>
      <c r="I176" s="600"/>
      <c r="J176" s="600"/>
      <c r="K176" s="600"/>
      <c r="L176" s="600"/>
      <c r="M176" s="600"/>
      <c r="N176" s="600"/>
      <c r="O176" s="600"/>
      <c r="P176" s="600"/>
      <c r="Q176" s="601"/>
      <c r="R176" s="103"/>
    </row>
    <row r="177" spans="2:18" ht="14.45" customHeight="1">
      <c r="B177" s="599"/>
      <c r="C177" s="600"/>
      <c r="D177" s="600"/>
      <c r="E177" s="600"/>
      <c r="F177" s="600"/>
      <c r="G177" s="600"/>
      <c r="H177" s="600"/>
      <c r="I177" s="600"/>
      <c r="J177" s="600"/>
      <c r="K177" s="600"/>
      <c r="L177" s="600"/>
      <c r="M177" s="600"/>
      <c r="N177" s="600"/>
      <c r="O177" s="600"/>
      <c r="P177" s="600"/>
      <c r="Q177" s="601"/>
      <c r="R177" s="103"/>
    </row>
    <row r="178" spans="2:18" ht="14.45" customHeight="1">
      <c r="B178" s="599"/>
      <c r="C178" s="600"/>
      <c r="D178" s="600"/>
      <c r="E178" s="600"/>
      <c r="F178" s="600"/>
      <c r="G178" s="600"/>
      <c r="H178" s="600"/>
      <c r="I178" s="600"/>
      <c r="J178" s="600"/>
      <c r="K178" s="600"/>
      <c r="L178" s="600"/>
      <c r="M178" s="600"/>
      <c r="N178" s="600"/>
      <c r="O178" s="600"/>
      <c r="P178" s="600"/>
      <c r="Q178" s="601"/>
      <c r="R178" s="103"/>
    </row>
    <row r="179" spans="2:18" ht="14.45" customHeight="1">
      <c r="B179" s="599"/>
      <c r="C179" s="600"/>
      <c r="D179" s="600"/>
      <c r="E179" s="600"/>
      <c r="F179" s="600"/>
      <c r="G179" s="600"/>
      <c r="H179" s="600"/>
      <c r="I179" s="600"/>
      <c r="J179" s="600"/>
      <c r="K179" s="600"/>
      <c r="L179" s="600"/>
      <c r="M179" s="600"/>
      <c r="N179" s="600"/>
      <c r="O179" s="600"/>
      <c r="P179" s="600"/>
      <c r="Q179" s="601"/>
      <c r="R179" s="103"/>
    </row>
    <row r="180" spans="2:18" ht="14.45" customHeight="1">
      <c r="B180" s="599"/>
      <c r="C180" s="600"/>
      <c r="D180" s="600"/>
      <c r="E180" s="600"/>
      <c r="F180" s="600"/>
      <c r="G180" s="600"/>
      <c r="H180" s="600"/>
      <c r="I180" s="600"/>
      <c r="J180" s="600"/>
      <c r="K180" s="600"/>
      <c r="L180" s="600"/>
      <c r="M180" s="600"/>
      <c r="N180" s="600"/>
      <c r="O180" s="600"/>
      <c r="P180" s="600"/>
      <c r="Q180" s="601"/>
      <c r="R180" s="103"/>
    </row>
    <row r="181" spans="2:18" ht="14.45" customHeight="1">
      <c r="B181" s="599"/>
      <c r="C181" s="600"/>
      <c r="D181" s="600"/>
      <c r="E181" s="600"/>
      <c r="F181" s="600"/>
      <c r="G181" s="600"/>
      <c r="H181" s="600"/>
      <c r="I181" s="600"/>
      <c r="J181" s="600"/>
      <c r="K181" s="600"/>
      <c r="L181" s="600"/>
      <c r="M181" s="600"/>
      <c r="N181" s="600"/>
      <c r="O181" s="600"/>
      <c r="P181" s="600"/>
      <c r="Q181" s="601"/>
      <c r="R181" s="103"/>
    </row>
    <row r="182" spans="2:18" ht="9" customHeight="1" thickBot="1">
      <c r="B182" s="602"/>
      <c r="C182" s="603"/>
      <c r="D182" s="603"/>
      <c r="E182" s="603"/>
      <c r="F182" s="603"/>
      <c r="G182" s="603"/>
      <c r="H182" s="603"/>
      <c r="I182" s="603"/>
      <c r="J182" s="603"/>
      <c r="K182" s="603"/>
      <c r="L182" s="603"/>
      <c r="M182" s="603"/>
      <c r="N182" s="603"/>
      <c r="O182" s="603"/>
      <c r="P182" s="603"/>
      <c r="Q182" s="604"/>
      <c r="R182" s="103"/>
    </row>
    <row r="183" spans="2:18" s="146" customFormat="1" ht="14.25" customHeight="1">
      <c r="C183" s="145"/>
      <c r="D183" s="145"/>
      <c r="E183" s="145"/>
      <c r="H183" s="145"/>
      <c r="I183" s="592" t="s">
        <v>21</v>
      </c>
      <c r="J183" s="592"/>
      <c r="K183" s="523">
        <f>'審査項目⑫ 各経費の明細'!$E$60</f>
        <v>0</v>
      </c>
      <c r="L183" s="523"/>
      <c r="M183" s="523"/>
      <c r="N183" s="522" t="s">
        <v>22</v>
      </c>
      <c r="O183" s="522"/>
      <c r="P183" s="147" t="s">
        <v>94</v>
      </c>
      <c r="Q183" s="147">
        <f>'審査項目⑫ 各経費の明細'!$I$60</f>
        <v>0</v>
      </c>
      <c r="R183" s="149" t="s">
        <v>43</v>
      </c>
    </row>
    <row r="184" spans="2:18" ht="14.25" customHeight="1" thickBot="1">
      <c r="Q184" s="83" t="s">
        <v>44</v>
      </c>
      <c r="R184" s="83"/>
    </row>
    <row r="185" spans="2:18" ht="26.25" customHeight="1">
      <c r="B185" s="579" t="s">
        <v>58</v>
      </c>
      <c r="C185" s="580"/>
      <c r="D185" s="581"/>
      <c r="E185" s="582"/>
      <c r="F185" s="583"/>
      <c r="G185" s="583"/>
      <c r="H185" s="583"/>
      <c r="I185" s="583"/>
      <c r="J185" s="583"/>
      <c r="K185" s="583"/>
      <c r="L185" s="583"/>
      <c r="M185" s="583"/>
      <c r="N185" s="583"/>
      <c r="O185" s="583"/>
      <c r="P185" s="583"/>
      <c r="Q185" s="584"/>
      <c r="R185" s="102"/>
    </row>
    <row r="186" spans="2:18" ht="18" customHeight="1">
      <c r="B186" s="585" t="s">
        <v>59</v>
      </c>
      <c r="C186" s="586"/>
      <c r="D186" s="586"/>
      <c r="E186" s="586"/>
      <c r="F186" s="586"/>
      <c r="G186" s="586"/>
      <c r="H186" s="586"/>
      <c r="I186" s="586"/>
      <c r="J186" s="586"/>
      <c r="K186" s="586"/>
      <c r="L186" s="586"/>
      <c r="M186" s="586"/>
      <c r="N186" s="586"/>
      <c r="O186" s="586"/>
      <c r="P186" s="586"/>
      <c r="Q186" s="587"/>
      <c r="R186" s="142"/>
    </row>
    <row r="187" spans="2:18" ht="84.75" customHeight="1">
      <c r="B187" s="588" t="s">
        <v>91</v>
      </c>
      <c r="C187" s="589"/>
      <c r="D187" s="589"/>
      <c r="E187" s="589"/>
      <c r="F187" s="589"/>
      <c r="G187" s="589"/>
      <c r="H187" s="589"/>
      <c r="I187" s="589"/>
      <c r="J187" s="589"/>
      <c r="K187" s="589"/>
      <c r="L187" s="589"/>
      <c r="M187" s="589"/>
      <c r="N187" s="589"/>
      <c r="O187" s="589"/>
      <c r="P187" s="589"/>
      <c r="Q187" s="590"/>
      <c r="R187" s="142"/>
    </row>
    <row r="188" spans="2:18" ht="14.45" customHeight="1">
      <c r="B188" s="591"/>
      <c r="C188" s="517"/>
      <c r="D188" s="517"/>
      <c r="E188" s="517"/>
      <c r="F188" s="517"/>
      <c r="G188" s="517"/>
      <c r="H188" s="517"/>
      <c r="I188" s="517"/>
      <c r="J188" s="517"/>
      <c r="K188" s="517"/>
      <c r="L188" s="517"/>
      <c r="M188" s="517"/>
      <c r="N188" s="517"/>
      <c r="O188" s="517"/>
      <c r="P188" s="517"/>
      <c r="Q188" s="518"/>
      <c r="R188" s="104"/>
    </row>
    <row r="189" spans="2:18" ht="14.45" customHeight="1">
      <c r="B189" s="516"/>
      <c r="C189" s="517"/>
      <c r="D189" s="517"/>
      <c r="E189" s="517"/>
      <c r="F189" s="517"/>
      <c r="G189" s="517"/>
      <c r="H189" s="517"/>
      <c r="I189" s="517"/>
      <c r="J189" s="517"/>
      <c r="K189" s="517"/>
      <c r="L189" s="517"/>
      <c r="M189" s="517"/>
      <c r="N189" s="517"/>
      <c r="O189" s="517"/>
      <c r="P189" s="517"/>
      <c r="Q189" s="518"/>
      <c r="R189" s="104"/>
    </row>
    <row r="190" spans="2:18" ht="14.45" customHeight="1">
      <c r="B190" s="516"/>
      <c r="C190" s="517"/>
      <c r="D190" s="517"/>
      <c r="E190" s="517"/>
      <c r="F190" s="517"/>
      <c r="G190" s="517"/>
      <c r="H190" s="517"/>
      <c r="I190" s="517"/>
      <c r="J190" s="517"/>
      <c r="K190" s="517"/>
      <c r="L190" s="517"/>
      <c r="M190" s="517"/>
      <c r="N190" s="517"/>
      <c r="O190" s="517"/>
      <c r="P190" s="517"/>
      <c r="Q190" s="518"/>
      <c r="R190" s="104"/>
    </row>
    <row r="191" spans="2:18" ht="14.45" customHeight="1">
      <c r="B191" s="516"/>
      <c r="C191" s="517"/>
      <c r="D191" s="517"/>
      <c r="E191" s="517"/>
      <c r="F191" s="517"/>
      <c r="G191" s="517"/>
      <c r="H191" s="517"/>
      <c r="I191" s="517"/>
      <c r="J191" s="517"/>
      <c r="K191" s="517"/>
      <c r="L191" s="517"/>
      <c r="M191" s="517"/>
      <c r="N191" s="517"/>
      <c r="O191" s="517"/>
      <c r="P191" s="517"/>
      <c r="Q191" s="518"/>
      <c r="R191" s="104"/>
    </row>
    <row r="192" spans="2:18" ht="14.45" customHeight="1">
      <c r="B192" s="516"/>
      <c r="C192" s="517"/>
      <c r="D192" s="517"/>
      <c r="E192" s="517"/>
      <c r="F192" s="517"/>
      <c r="G192" s="517"/>
      <c r="H192" s="517"/>
      <c r="I192" s="517"/>
      <c r="J192" s="517"/>
      <c r="K192" s="517"/>
      <c r="L192" s="517"/>
      <c r="M192" s="517"/>
      <c r="N192" s="517"/>
      <c r="O192" s="517"/>
      <c r="P192" s="517"/>
      <c r="Q192" s="518"/>
      <c r="R192" s="104"/>
    </row>
    <row r="193" spans="2:18" ht="14.45" customHeight="1">
      <c r="B193" s="516"/>
      <c r="C193" s="517"/>
      <c r="D193" s="517"/>
      <c r="E193" s="517"/>
      <c r="F193" s="517"/>
      <c r="G193" s="517"/>
      <c r="H193" s="517"/>
      <c r="I193" s="517"/>
      <c r="J193" s="517"/>
      <c r="K193" s="517"/>
      <c r="L193" s="517"/>
      <c r="M193" s="517"/>
      <c r="N193" s="517"/>
      <c r="O193" s="517"/>
      <c r="P193" s="517"/>
      <c r="Q193" s="518"/>
      <c r="R193" s="104"/>
    </row>
    <row r="194" spans="2:18" ht="14.45" customHeight="1">
      <c r="B194" s="516"/>
      <c r="C194" s="517"/>
      <c r="D194" s="517"/>
      <c r="E194" s="517"/>
      <c r="F194" s="517"/>
      <c r="G194" s="517"/>
      <c r="H194" s="517"/>
      <c r="I194" s="517"/>
      <c r="J194" s="517"/>
      <c r="K194" s="517"/>
      <c r="L194" s="517"/>
      <c r="M194" s="517"/>
      <c r="N194" s="517"/>
      <c r="O194" s="517"/>
      <c r="P194" s="517"/>
      <c r="Q194" s="518"/>
      <c r="R194" s="104"/>
    </row>
    <row r="195" spans="2:18" ht="14.45" customHeight="1">
      <c r="B195" s="516"/>
      <c r="C195" s="517"/>
      <c r="D195" s="517"/>
      <c r="E195" s="517"/>
      <c r="F195" s="517"/>
      <c r="G195" s="517"/>
      <c r="H195" s="517"/>
      <c r="I195" s="517"/>
      <c r="J195" s="517"/>
      <c r="K195" s="517"/>
      <c r="L195" s="517"/>
      <c r="M195" s="517"/>
      <c r="N195" s="517"/>
      <c r="O195" s="517"/>
      <c r="P195" s="517"/>
      <c r="Q195" s="518"/>
      <c r="R195" s="104"/>
    </row>
    <row r="196" spans="2:18" ht="14.45" customHeight="1">
      <c r="B196" s="516"/>
      <c r="C196" s="517"/>
      <c r="D196" s="517"/>
      <c r="E196" s="517"/>
      <c r="F196" s="517"/>
      <c r="G196" s="517"/>
      <c r="H196" s="517"/>
      <c r="I196" s="517"/>
      <c r="J196" s="517"/>
      <c r="K196" s="517"/>
      <c r="L196" s="517"/>
      <c r="M196" s="517"/>
      <c r="N196" s="517"/>
      <c r="O196" s="517"/>
      <c r="P196" s="517"/>
      <c r="Q196" s="518"/>
      <c r="R196" s="104"/>
    </row>
    <row r="197" spans="2:18" ht="14.45" customHeight="1">
      <c r="B197" s="516"/>
      <c r="C197" s="517"/>
      <c r="D197" s="517"/>
      <c r="E197" s="517"/>
      <c r="F197" s="517"/>
      <c r="G197" s="517"/>
      <c r="H197" s="517"/>
      <c r="I197" s="517"/>
      <c r="J197" s="517"/>
      <c r="K197" s="517"/>
      <c r="L197" s="517"/>
      <c r="M197" s="517"/>
      <c r="N197" s="517"/>
      <c r="O197" s="517"/>
      <c r="P197" s="517"/>
      <c r="Q197" s="518"/>
      <c r="R197" s="104"/>
    </row>
    <row r="198" spans="2:18" ht="14.45" customHeight="1">
      <c r="B198" s="516"/>
      <c r="C198" s="517"/>
      <c r="D198" s="517"/>
      <c r="E198" s="517"/>
      <c r="F198" s="517"/>
      <c r="G198" s="517"/>
      <c r="H198" s="517"/>
      <c r="I198" s="517"/>
      <c r="J198" s="517"/>
      <c r="K198" s="517"/>
      <c r="L198" s="517"/>
      <c r="M198" s="517"/>
      <c r="N198" s="517"/>
      <c r="O198" s="517"/>
      <c r="P198" s="517"/>
      <c r="Q198" s="518"/>
      <c r="R198" s="104"/>
    </row>
    <row r="199" spans="2:18" ht="14.45" customHeight="1">
      <c r="B199" s="516"/>
      <c r="C199" s="517"/>
      <c r="D199" s="517"/>
      <c r="E199" s="517"/>
      <c r="F199" s="517"/>
      <c r="G199" s="517"/>
      <c r="H199" s="517"/>
      <c r="I199" s="517"/>
      <c r="J199" s="517"/>
      <c r="K199" s="517"/>
      <c r="L199" s="517"/>
      <c r="M199" s="517"/>
      <c r="N199" s="517"/>
      <c r="O199" s="517"/>
      <c r="P199" s="517"/>
      <c r="Q199" s="518"/>
      <c r="R199" s="104"/>
    </row>
    <row r="200" spans="2:18" ht="14.45" customHeight="1">
      <c r="B200" s="516"/>
      <c r="C200" s="517"/>
      <c r="D200" s="517"/>
      <c r="E200" s="517"/>
      <c r="F200" s="517"/>
      <c r="G200" s="517"/>
      <c r="H200" s="517"/>
      <c r="I200" s="517"/>
      <c r="J200" s="517"/>
      <c r="K200" s="517"/>
      <c r="L200" s="517"/>
      <c r="M200" s="517"/>
      <c r="N200" s="517"/>
      <c r="O200" s="517"/>
      <c r="P200" s="517"/>
      <c r="Q200" s="518"/>
      <c r="R200" s="104"/>
    </row>
    <row r="201" spans="2:18" ht="14.45" customHeight="1">
      <c r="B201" s="516"/>
      <c r="C201" s="517"/>
      <c r="D201" s="517"/>
      <c r="E201" s="517"/>
      <c r="F201" s="517"/>
      <c r="G201" s="517"/>
      <c r="H201" s="517"/>
      <c r="I201" s="517"/>
      <c r="J201" s="517"/>
      <c r="K201" s="517"/>
      <c r="L201" s="517"/>
      <c r="M201" s="517"/>
      <c r="N201" s="517"/>
      <c r="O201" s="517"/>
      <c r="P201" s="517"/>
      <c r="Q201" s="518"/>
      <c r="R201" s="104"/>
    </row>
    <row r="202" spans="2:18" ht="14.45" customHeight="1">
      <c r="B202" s="516"/>
      <c r="C202" s="517"/>
      <c r="D202" s="517"/>
      <c r="E202" s="517"/>
      <c r="F202" s="517"/>
      <c r="G202" s="517"/>
      <c r="H202" s="517"/>
      <c r="I202" s="517"/>
      <c r="J202" s="517"/>
      <c r="K202" s="517"/>
      <c r="L202" s="517"/>
      <c r="M202" s="517"/>
      <c r="N202" s="517"/>
      <c r="O202" s="517"/>
      <c r="P202" s="517"/>
      <c r="Q202" s="518"/>
      <c r="R202" s="104"/>
    </row>
    <row r="203" spans="2:18" ht="14.45" customHeight="1">
      <c r="B203" s="516"/>
      <c r="C203" s="517"/>
      <c r="D203" s="517"/>
      <c r="E203" s="517"/>
      <c r="F203" s="517"/>
      <c r="G203" s="517"/>
      <c r="H203" s="517"/>
      <c r="I203" s="517"/>
      <c r="J203" s="517"/>
      <c r="K203" s="517"/>
      <c r="L203" s="517"/>
      <c r="M203" s="517"/>
      <c r="N203" s="517"/>
      <c r="O203" s="517"/>
      <c r="P203" s="517"/>
      <c r="Q203" s="518"/>
      <c r="R203" s="104"/>
    </row>
    <row r="204" spans="2:18" ht="14.45" customHeight="1">
      <c r="B204" s="516"/>
      <c r="C204" s="517"/>
      <c r="D204" s="517"/>
      <c r="E204" s="517"/>
      <c r="F204" s="517"/>
      <c r="G204" s="517"/>
      <c r="H204" s="517"/>
      <c r="I204" s="517"/>
      <c r="J204" s="517"/>
      <c r="K204" s="517"/>
      <c r="L204" s="517"/>
      <c r="M204" s="517"/>
      <c r="N204" s="517"/>
      <c r="O204" s="517"/>
      <c r="P204" s="517"/>
      <c r="Q204" s="518"/>
      <c r="R204" s="104"/>
    </row>
    <row r="205" spans="2:18" ht="14.45" customHeight="1">
      <c r="B205" s="516"/>
      <c r="C205" s="517"/>
      <c r="D205" s="517"/>
      <c r="E205" s="517"/>
      <c r="F205" s="517"/>
      <c r="G205" s="517"/>
      <c r="H205" s="517"/>
      <c r="I205" s="517"/>
      <c r="J205" s="517"/>
      <c r="K205" s="517"/>
      <c r="L205" s="517"/>
      <c r="M205" s="517"/>
      <c r="N205" s="517"/>
      <c r="O205" s="517"/>
      <c r="P205" s="517"/>
      <c r="Q205" s="518"/>
      <c r="R205" s="104"/>
    </row>
    <row r="206" spans="2:18" ht="14.45" customHeight="1">
      <c r="B206" s="516"/>
      <c r="C206" s="517"/>
      <c r="D206" s="517"/>
      <c r="E206" s="517"/>
      <c r="F206" s="517"/>
      <c r="G206" s="517"/>
      <c r="H206" s="517"/>
      <c r="I206" s="517"/>
      <c r="J206" s="517"/>
      <c r="K206" s="517"/>
      <c r="L206" s="517"/>
      <c r="M206" s="517"/>
      <c r="N206" s="517"/>
      <c r="O206" s="517"/>
      <c r="P206" s="517"/>
      <c r="Q206" s="518"/>
      <c r="R206" s="104"/>
    </row>
    <row r="207" spans="2:18" ht="14.45" customHeight="1">
      <c r="B207" s="516"/>
      <c r="C207" s="517"/>
      <c r="D207" s="517"/>
      <c r="E207" s="517"/>
      <c r="F207" s="517"/>
      <c r="G207" s="517"/>
      <c r="H207" s="517"/>
      <c r="I207" s="517"/>
      <c r="J207" s="517"/>
      <c r="K207" s="517"/>
      <c r="L207" s="517"/>
      <c r="M207" s="517"/>
      <c r="N207" s="517"/>
      <c r="O207" s="517"/>
      <c r="P207" s="517"/>
      <c r="Q207" s="518"/>
      <c r="R207" s="104"/>
    </row>
    <row r="208" spans="2:18" ht="14.45" customHeight="1">
      <c r="B208" s="516"/>
      <c r="C208" s="517"/>
      <c r="D208" s="517"/>
      <c r="E208" s="517"/>
      <c r="F208" s="517"/>
      <c r="G208" s="517"/>
      <c r="H208" s="517"/>
      <c r="I208" s="517"/>
      <c r="J208" s="517"/>
      <c r="K208" s="517"/>
      <c r="L208" s="517"/>
      <c r="M208" s="517"/>
      <c r="N208" s="517"/>
      <c r="O208" s="517"/>
      <c r="P208" s="517"/>
      <c r="Q208" s="518"/>
      <c r="R208" s="104"/>
    </row>
    <row r="209" spans="2:18" ht="14.45" customHeight="1">
      <c r="B209" s="516"/>
      <c r="C209" s="517"/>
      <c r="D209" s="517"/>
      <c r="E209" s="517"/>
      <c r="F209" s="517"/>
      <c r="G209" s="517"/>
      <c r="H209" s="517"/>
      <c r="I209" s="517"/>
      <c r="J209" s="517"/>
      <c r="K209" s="517"/>
      <c r="L209" s="517"/>
      <c r="M209" s="517"/>
      <c r="N209" s="517"/>
      <c r="O209" s="517"/>
      <c r="P209" s="517"/>
      <c r="Q209" s="518"/>
      <c r="R209" s="104"/>
    </row>
    <row r="210" spans="2:18" ht="14.45" customHeight="1">
      <c r="B210" s="516"/>
      <c r="C210" s="517"/>
      <c r="D210" s="517"/>
      <c r="E210" s="517"/>
      <c r="F210" s="517"/>
      <c r="G210" s="517"/>
      <c r="H210" s="517"/>
      <c r="I210" s="517"/>
      <c r="J210" s="517"/>
      <c r="K210" s="517"/>
      <c r="L210" s="517"/>
      <c r="M210" s="517"/>
      <c r="N210" s="517"/>
      <c r="O210" s="517"/>
      <c r="P210" s="517"/>
      <c r="Q210" s="518"/>
      <c r="R210" s="104"/>
    </row>
    <row r="211" spans="2:18" ht="14.45" customHeight="1">
      <c r="B211" s="516"/>
      <c r="C211" s="517"/>
      <c r="D211" s="517"/>
      <c r="E211" s="517"/>
      <c r="F211" s="517"/>
      <c r="G211" s="517"/>
      <c r="H211" s="517"/>
      <c r="I211" s="517"/>
      <c r="J211" s="517"/>
      <c r="K211" s="517"/>
      <c r="L211" s="517"/>
      <c r="M211" s="517"/>
      <c r="N211" s="517"/>
      <c r="O211" s="517"/>
      <c r="P211" s="517"/>
      <c r="Q211" s="518"/>
      <c r="R211" s="104"/>
    </row>
    <row r="212" spans="2:18" ht="14.45" customHeight="1">
      <c r="B212" s="516"/>
      <c r="C212" s="517"/>
      <c r="D212" s="517"/>
      <c r="E212" s="517"/>
      <c r="F212" s="517"/>
      <c r="G212" s="517"/>
      <c r="H212" s="517"/>
      <c r="I212" s="517"/>
      <c r="J212" s="517"/>
      <c r="K212" s="517"/>
      <c r="L212" s="517"/>
      <c r="M212" s="517"/>
      <c r="N212" s="517"/>
      <c r="O212" s="517"/>
      <c r="P212" s="517"/>
      <c r="Q212" s="518"/>
      <c r="R212" s="104"/>
    </row>
    <row r="213" spans="2:18" ht="14.45" customHeight="1">
      <c r="B213" s="516"/>
      <c r="C213" s="517"/>
      <c r="D213" s="517"/>
      <c r="E213" s="517"/>
      <c r="F213" s="517"/>
      <c r="G213" s="517"/>
      <c r="H213" s="517"/>
      <c r="I213" s="517"/>
      <c r="J213" s="517"/>
      <c r="K213" s="517"/>
      <c r="L213" s="517"/>
      <c r="M213" s="517"/>
      <c r="N213" s="517"/>
      <c r="O213" s="517"/>
      <c r="P213" s="517"/>
      <c r="Q213" s="518"/>
      <c r="R213" s="104"/>
    </row>
    <row r="214" spans="2:18" ht="14.45" customHeight="1">
      <c r="B214" s="516"/>
      <c r="C214" s="517"/>
      <c r="D214" s="517"/>
      <c r="E214" s="517"/>
      <c r="F214" s="517"/>
      <c r="G214" s="517"/>
      <c r="H214" s="517"/>
      <c r="I214" s="517"/>
      <c r="J214" s="517"/>
      <c r="K214" s="517"/>
      <c r="L214" s="517"/>
      <c r="M214" s="517"/>
      <c r="N214" s="517"/>
      <c r="O214" s="517"/>
      <c r="P214" s="517"/>
      <c r="Q214" s="518"/>
      <c r="R214" s="104"/>
    </row>
    <row r="215" spans="2:18" ht="14.45" customHeight="1">
      <c r="B215" s="516"/>
      <c r="C215" s="517"/>
      <c r="D215" s="517"/>
      <c r="E215" s="517"/>
      <c r="F215" s="517"/>
      <c r="G215" s="517"/>
      <c r="H215" s="517"/>
      <c r="I215" s="517"/>
      <c r="J215" s="517"/>
      <c r="K215" s="517"/>
      <c r="L215" s="517"/>
      <c r="M215" s="517"/>
      <c r="N215" s="517"/>
      <c r="O215" s="517"/>
      <c r="P215" s="517"/>
      <c r="Q215" s="518"/>
      <c r="R215" s="104"/>
    </row>
    <row r="216" spans="2:18" ht="14.45" customHeight="1">
      <c r="B216" s="516"/>
      <c r="C216" s="517"/>
      <c r="D216" s="517"/>
      <c r="E216" s="517"/>
      <c r="F216" s="517"/>
      <c r="G216" s="517"/>
      <c r="H216" s="517"/>
      <c r="I216" s="517"/>
      <c r="J216" s="517"/>
      <c r="K216" s="517"/>
      <c r="L216" s="517"/>
      <c r="M216" s="517"/>
      <c r="N216" s="517"/>
      <c r="O216" s="517"/>
      <c r="P216" s="517"/>
      <c r="Q216" s="518"/>
      <c r="R216" s="104"/>
    </row>
    <row r="217" spans="2:18" ht="14.45" customHeight="1">
      <c r="B217" s="516"/>
      <c r="C217" s="517"/>
      <c r="D217" s="517"/>
      <c r="E217" s="517"/>
      <c r="F217" s="517"/>
      <c r="G217" s="517"/>
      <c r="H217" s="517"/>
      <c r="I217" s="517"/>
      <c r="J217" s="517"/>
      <c r="K217" s="517"/>
      <c r="L217" s="517"/>
      <c r="M217" s="517"/>
      <c r="N217" s="517"/>
      <c r="O217" s="517"/>
      <c r="P217" s="517"/>
      <c r="Q217" s="518"/>
      <c r="R217" s="104"/>
    </row>
    <row r="218" spans="2:18" ht="14.45" customHeight="1">
      <c r="B218" s="516"/>
      <c r="C218" s="517"/>
      <c r="D218" s="517"/>
      <c r="E218" s="517"/>
      <c r="F218" s="517"/>
      <c r="G218" s="517"/>
      <c r="H218" s="517"/>
      <c r="I218" s="517"/>
      <c r="J218" s="517"/>
      <c r="K218" s="517"/>
      <c r="L218" s="517"/>
      <c r="M218" s="517"/>
      <c r="N218" s="517"/>
      <c r="O218" s="517"/>
      <c r="P218" s="517"/>
      <c r="Q218" s="518"/>
      <c r="R218" s="104"/>
    </row>
    <row r="219" spans="2:18" ht="14.45" customHeight="1">
      <c r="B219" s="516"/>
      <c r="C219" s="517"/>
      <c r="D219" s="517"/>
      <c r="E219" s="517"/>
      <c r="F219" s="517"/>
      <c r="G219" s="517"/>
      <c r="H219" s="517"/>
      <c r="I219" s="517"/>
      <c r="J219" s="517"/>
      <c r="K219" s="517"/>
      <c r="L219" s="517"/>
      <c r="M219" s="517"/>
      <c r="N219" s="517"/>
      <c r="O219" s="517"/>
      <c r="P219" s="517"/>
      <c r="Q219" s="518"/>
      <c r="R219" s="104"/>
    </row>
    <row r="220" spans="2:18" ht="14.45" customHeight="1">
      <c r="B220" s="516"/>
      <c r="C220" s="517"/>
      <c r="D220" s="517"/>
      <c r="E220" s="517"/>
      <c r="F220" s="517"/>
      <c r="G220" s="517"/>
      <c r="H220" s="517"/>
      <c r="I220" s="517"/>
      <c r="J220" s="517"/>
      <c r="K220" s="517"/>
      <c r="L220" s="517"/>
      <c r="M220" s="517"/>
      <c r="N220" s="517"/>
      <c r="O220" s="517"/>
      <c r="P220" s="517"/>
      <c r="Q220" s="518"/>
      <c r="R220" s="104"/>
    </row>
    <row r="221" spans="2:18" ht="14.45" customHeight="1">
      <c r="B221" s="516"/>
      <c r="C221" s="517"/>
      <c r="D221" s="517"/>
      <c r="E221" s="517"/>
      <c r="F221" s="517"/>
      <c r="G221" s="517"/>
      <c r="H221" s="517"/>
      <c r="I221" s="517"/>
      <c r="J221" s="517"/>
      <c r="K221" s="517"/>
      <c r="L221" s="517"/>
      <c r="M221" s="517"/>
      <c r="N221" s="517"/>
      <c r="O221" s="517"/>
      <c r="P221" s="517"/>
      <c r="Q221" s="518"/>
      <c r="R221" s="104"/>
    </row>
    <row r="222" spans="2:18" ht="14.45" customHeight="1">
      <c r="B222" s="516"/>
      <c r="C222" s="517"/>
      <c r="D222" s="517"/>
      <c r="E222" s="517"/>
      <c r="F222" s="517"/>
      <c r="G222" s="517"/>
      <c r="H222" s="517"/>
      <c r="I222" s="517"/>
      <c r="J222" s="517"/>
      <c r="K222" s="517"/>
      <c r="L222" s="517"/>
      <c r="M222" s="517"/>
      <c r="N222" s="517"/>
      <c r="O222" s="517"/>
      <c r="P222" s="517"/>
      <c r="Q222" s="518"/>
      <c r="R222" s="104"/>
    </row>
    <row r="223" spans="2:18" ht="14.45" customHeight="1">
      <c r="B223" s="516"/>
      <c r="C223" s="517"/>
      <c r="D223" s="517"/>
      <c r="E223" s="517"/>
      <c r="F223" s="517"/>
      <c r="G223" s="517"/>
      <c r="H223" s="517"/>
      <c r="I223" s="517"/>
      <c r="J223" s="517"/>
      <c r="K223" s="517"/>
      <c r="L223" s="517"/>
      <c r="M223" s="517"/>
      <c r="N223" s="517"/>
      <c r="O223" s="517"/>
      <c r="P223" s="517"/>
      <c r="Q223" s="518"/>
      <c r="R223" s="104"/>
    </row>
    <row r="224" spans="2:18" ht="14.45" customHeight="1">
      <c r="B224" s="516"/>
      <c r="C224" s="517"/>
      <c r="D224" s="517"/>
      <c r="E224" s="517"/>
      <c r="F224" s="517"/>
      <c r="G224" s="517"/>
      <c r="H224" s="517"/>
      <c r="I224" s="517"/>
      <c r="J224" s="517"/>
      <c r="K224" s="517"/>
      <c r="L224" s="517"/>
      <c r="M224" s="517"/>
      <c r="N224" s="517"/>
      <c r="O224" s="517"/>
      <c r="P224" s="517"/>
      <c r="Q224" s="518"/>
      <c r="R224" s="104"/>
    </row>
    <row r="225" spans="2:18" ht="14.45" customHeight="1">
      <c r="B225" s="516"/>
      <c r="C225" s="517"/>
      <c r="D225" s="517"/>
      <c r="E225" s="517"/>
      <c r="F225" s="517"/>
      <c r="G225" s="517"/>
      <c r="H225" s="517"/>
      <c r="I225" s="517"/>
      <c r="J225" s="517"/>
      <c r="K225" s="517"/>
      <c r="L225" s="517"/>
      <c r="M225" s="517"/>
      <c r="N225" s="517"/>
      <c r="O225" s="517"/>
      <c r="P225" s="517"/>
      <c r="Q225" s="518"/>
      <c r="R225" s="104"/>
    </row>
    <row r="226" spans="2:18" ht="14.45" customHeight="1">
      <c r="B226" s="516"/>
      <c r="C226" s="517"/>
      <c r="D226" s="517"/>
      <c r="E226" s="517"/>
      <c r="F226" s="517"/>
      <c r="G226" s="517"/>
      <c r="H226" s="517"/>
      <c r="I226" s="517"/>
      <c r="J226" s="517"/>
      <c r="K226" s="517"/>
      <c r="L226" s="517"/>
      <c r="M226" s="517"/>
      <c r="N226" s="517"/>
      <c r="O226" s="517"/>
      <c r="P226" s="517"/>
      <c r="Q226" s="518"/>
      <c r="R226" s="104"/>
    </row>
    <row r="227" spans="2:18" ht="14.45" customHeight="1">
      <c r="B227" s="516"/>
      <c r="C227" s="517"/>
      <c r="D227" s="517"/>
      <c r="E227" s="517"/>
      <c r="F227" s="517"/>
      <c r="G227" s="517"/>
      <c r="H227" s="517"/>
      <c r="I227" s="517"/>
      <c r="J227" s="517"/>
      <c r="K227" s="517"/>
      <c r="L227" s="517"/>
      <c r="M227" s="517"/>
      <c r="N227" s="517"/>
      <c r="O227" s="517"/>
      <c r="P227" s="517"/>
      <c r="Q227" s="518"/>
      <c r="R227" s="104"/>
    </row>
    <row r="228" spans="2:18" ht="14.45" customHeight="1">
      <c r="B228" s="516"/>
      <c r="C228" s="517"/>
      <c r="D228" s="517"/>
      <c r="E228" s="517"/>
      <c r="F228" s="517"/>
      <c r="G228" s="517"/>
      <c r="H228" s="517"/>
      <c r="I228" s="517"/>
      <c r="J228" s="517"/>
      <c r="K228" s="517"/>
      <c r="L228" s="517"/>
      <c r="M228" s="517"/>
      <c r="N228" s="517"/>
      <c r="O228" s="517"/>
      <c r="P228" s="517"/>
      <c r="Q228" s="518"/>
      <c r="R228" s="104"/>
    </row>
    <row r="229" spans="2:18" ht="14.45" customHeight="1">
      <c r="B229" s="516"/>
      <c r="C229" s="517"/>
      <c r="D229" s="517"/>
      <c r="E229" s="517"/>
      <c r="F229" s="517"/>
      <c r="G229" s="517"/>
      <c r="H229" s="517"/>
      <c r="I229" s="517"/>
      <c r="J229" s="517"/>
      <c r="K229" s="517"/>
      <c r="L229" s="517"/>
      <c r="M229" s="517"/>
      <c r="N229" s="517"/>
      <c r="O229" s="517"/>
      <c r="P229" s="517"/>
      <c r="Q229" s="518"/>
      <c r="R229" s="104"/>
    </row>
    <row r="230" spans="2:18" ht="14.45" customHeight="1">
      <c r="B230" s="516"/>
      <c r="C230" s="517"/>
      <c r="D230" s="517"/>
      <c r="E230" s="517"/>
      <c r="F230" s="517"/>
      <c r="G230" s="517"/>
      <c r="H230" s="517"/>
      <c r="I230" s="517"/>
      <c r="J230" s="517"/>
      <c r="K230" s="517"/>
      <c r="L230" s="517"/>
      <c r="M230" s="517"/>
      <c r="N230" s="517"/>
      <c r="O230" s="517"/>
      <c r="P230" s="517"/>
      <c r="Q230" s="518"/>
      <c r="R230" s="104"/>
    </row>
    <row r="231" spans="2:18" ht="14.45" customHeight="1">
      <c r="B231" s="516"/>
      <c r="C231" s="517"/>
      <c r="D231" s="517"/>
      <c r="E231" s="517"/>
      <c r="F231" s="517"/>
      <c r="G231" s="517"/>
      <c r="H231" s="517"/>
      <c r="I231" s="517"/>
      <c r="J231" s="517"/>
      <c r="K231" s="517"/>
      <c r="L231" s="517"/>
      <c r="M231" s="517"/>
      <c r="N231" s="517"/>
      <c r="O231" s="517"/>
      <c r="P231" s="517"/>
      <c r="Q231" s="518"/>
      <c r="R231" s="104"/>
    </row>
    <row r="232" spans="2:18" ht="14.45" customHeight="1" thickBot="1">
      <c r="B232" s="519"/>
      <c r="C232" s="520"/>
      <c r="D232" s="520"/>
      <c r="E232" s="520"/>
      <c r="F232" s="520"/>
      <c r="G232" s="520"/>
      <c r="H232" s="520"/>
      <c r="I232" s="520"/>
      <c r="J232" s="520"/>
      <c r="K232" s="520"/>
      <c r="L232" s="520"/>
      <c r="M232" s="520"/>
      <c r="N232" s="520"/>
      <c r="O232" s="520"/>
      <c r="P232" s="520"/>
      <c r="Q232" s="521"/>
      <c r="R232" s="104"/>
    </row>
    <row r="233" spans="2:18" ht="9" customHeight="1" thickBot="1">
      <c r="B233" s="105"/>
      <c r="C233" s="105"/>
      <c r="D233" s="105"/>
      <c r="E233" s="105"/>
      <c r="F233" s="105"/>
      <c r="G233" s="105"/>
      <c r="H233" s="105"/>
      <c r="I233" s="105"/>
      <c r="J233" s="105"/>
      <c r="K233" s="105"/>
      <c r="L233" s="105"/>
      <c r="M233" s="105"/>
      <c r="N233" s="105"/>
      <c r="O233" s="105"/>
      <c r="P233" s="105"/>
      <c r="Q233" s="105"/>
      <c r="R233" s="106"/>
    </row>
    <row r="234" spans="2:18" s="146" customFormat="1" ht="14.25" customHeight="1">
      <c r="C234" s="145"/>
      <c r="D234" s="145"/>
      <c r="E234" s="145"/>
      <c r="H234" s="145"/>
      <c r="I234" s="592" t="s">
        <v>21</v>
      </c>
      <c r="J234" s="592"/>
      <c r="K234" s="592">
        <f>'審査項目⑫ 各経費の明細'!$E$60</f>
        <v>0</v>
      </c>
      <c r="L234" s="592"/>
      <c r="M234" s="592"/>
      <c r="N234" s="522" t="s">
        <v>22</v>
      </c>
      <c r="O234" s="522"/>
      <c r="P234" s="147" t="s">
        <v>94</v>
      </c>
      <c r="Q234" s="147">
        <f>'審査項目⑫ 各経費の明細'!$I$60</f>
        <v>0</v>
      </c>
      <c r="R234" s="149" t="s">
        <v>43</v>
      </c>
    </row>
    <row r="235" spans="2:18" ht="14.45" customHeight="1"/>
    <row r="236" spans="2:18" ht="14.45" customHeight="1"/>
    <row r="237" spans="2:18" ht="14.45" customHeight="1"/>
    <row r="238" spans="2:18" ht="14.45" customHeight="1"/>
    <row r="239" spans="2:18" ht="14.45" customHeight="1"/>
    <row r="240" spans="2:18"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sheetData>
  <sheetProtection formatCells="0" formatColumns="0" formatRows="0" insertColumns="0" insertRows="0" deleteColumns="0" deleteRows="0"/>
  <mergeCells count="152">
    <mergeCell ref="C2:Q2"/>
    <mergeCell ref="B3:D3"/>
    <mergeCell ref="E3:R3"/>
    <mergeCell ref="B4:R4"/>
    <mergeCell ref="B5:R6"/>
    <mergeCell ref="D8:H8"/>
    <mergeCell ref="I8:M8"/>
    <mergeCell ref="N8:P8"/>
    <mergeCell ref="D11:H11"/>
    <mergeCell ref="I11:M11"/>
    <mergeCell ref="N11:P11"/>
    <mergeCell ref="D12:H12"/>
    <mergeCell ref="I12:M12"/>
    <mergeCell ref="N12:P12"/>
    <mergeCell ref="D9:H9"/>
    <mergeCell ref="I9:M9"/>
    <mergeCell ref="N9:P9"/>
    <mergeCell ref="D10:H10"/>
    <mergeCell ref="I10:M10"/>
    <mergeCell ref="N10:P10"/>
    <mergeCell ref="D15:H15"/>
    <mergeCell ref="I15:M15"/>
    <mergeCell ref="N15:P15"/>
    <mergeCell ref="D16:H16"/>
    <mergeCell ref="I16:M16"/>
    <mergeCell ref="N16:P16"/>
    <mergeCell ref="D13:H13"/>
    <mergeCell ref="I13:M13"/>
    <mergeCell ref="N13:P13"/>
    <mergeCell ref="D14:H14"/>
    <mergeCell ref="I14:M14"/>
    <mergeCell ref="N14:P14"/>
    <mergeCell ref="F19:H19"/>
    <mergeCell ref="I19:M19"/>
    <mergeCell ref="N19:P19"/>
    <mergeCell ref="C20:H20"/>
    <mergeCell ref="I20:M20"/>
    <mergeCell ref="N20:P20"/>
    <mergeCell ref="D17:H17"/>
    <mergeCell ref="I17:M17"/>
    <mergeCell ref="N17:P17"/>
    <mergeCell ref="D18:H18"/>
    <mergeCell ref="I18:M18"/>
    <mergeCell ref="N18:P18"/>
    <mergeCell ref="C27:Q27"/>
    <mergeCell ref="D28:H28"/>
    <mergeCell ref="I28:M28"/>
    <mergeCell ref="N28:P28"/>
    <mergeCell ref="D29:H29"/>
    <mergeCell ref="I29:M29"/>
    <mergeCell ref="N29:P29"/>
    <mergeCell ref="C21:H21"/>
    <mergeCell ref="I21:L21"/>
    <mergeCell ref="M21:P22"/>
    <mergeCell ref="C22:H22"/>
    <mergeCell ref="I22:L22"/>
    <mergeCell ref="B26:R26"/>
    <mergeCell ref="D32:H32"/>
    <mergeCell ref="I32:M32"/>
    <mergeCell ref="N32:P32"/>
    <mergeCell ref="D33:H33"/>
    <mergeCell ref="I33:M33"/>
    <mergeCell ref="N33:P33"/>
    <mergeCell ref="D30:H30"/>
    <mergeCell ref="I30:M30"/>
    <mergeCell ref="N30:P30"/>
    <mergeCell ref="D31:H31"/>
    <mergeCell ref="I31:M31"/>
    <mergeCell ref="N31:P31"/>
    <mergeCell ref="D36:H36"/>
    <mergeCell ref="I36:M36"/>
    <mergeCell ref="N36:P36"/>
    <mergeCell ref="D37:H37"/>
    <mergeCell ref="I37:M37"/>
    <mergeCell ref="N37:P37"/>
    <mergeCell ref="D34:H34"/>
    <mergeCell ref="I34:M34"/>
    <mergeCell ref="N34:P34"/>
    <mergeCell ref="D35:H35"/>
    <mergeCell ref="I35:M35"/>
    <mergeCell ref="N35:P35"/>
    <mergeCell ref="D38:H38"/>
    <mergeCell ref="I38:M38"/>
    <mergeCell ref="N38:P38"/>
    <mergeCell ref="C39:C40"/>
    <mergeCell ref="D39:E39"/>
    <mergeCell ref="F39:H39"/>
    <mergeCell ref="I39:J39"/>
    <mergeCell ref="K39:M39"/>
    <mergeCell ref="N39:P40"/>
    <mergeCell ref="E40:G40"/>
    <mergeCell ref="I44:J44"/>
    <mergeCell ref="K44:M44"/>
    <mergeCell ref="N44:O44"/>
    <mergeCell ref="B46:D46"/>
    <mergeCell ref="E46:R46"/>
    <mergeCell ref="J40:L40"/>
    <mergeCell ref="C41:H41"/>
    <mergeCell ref="I41:M41"/>
    <mergeCell ref="N41:P41"/>
    <mergeCell ref="C42:M42"/>
    <mergeCell ref="N42:P42"/>
    <mergeCell ref="B50:Q50"/>
    <mergeCell ref="C52:D53"/>
    <mergeCell ref="E52:P52"/>
    <mergeCell ref="Q52:Q53"/>
    <mergeCell ref="E53:F53"/>
    <mergeCell ref="G53:H53"/>
    <mergeCell ref="I53:J53"/>
    <mergeCell ref="K53:L53"/>
    <mergeCell ref="M53:N53"/>
    <mergeCell ref="O53:P53"/>
    <mergeCell ref="O54:P54"/>
    <mergeCell ref="C55:D55"/>
    <mergeCell ref="E55:F55"/>
    <mergeCell ref="G55:H55"/>
    <mergeCell ref="I55:J55"/>
    <mergeCell ref="K55:L55"/>
    <mergeCell ref="M55:N55"/>
    <mergeCell ref="O55:P55"/>
    <mergeCell ref="C54:D54"/>
    <mergeCell ref="E54:F54"/>
    <mergeCell ref="G54:H54"/>
    <mergeCell ref="I54:J54"/>
    <mergeCell ref="K54:L54"/>
    <mergeCell ref="M54:N54"/>
    <mergeCell ref="B81:Q81"/>
    <mergeCell ref="B82:Q82"/>
    <mergeCell ref="B83:Q127"/>
    <mergeCell ref="I128:J128"/>
    <mergeCell ref="K128:M128"/>
    <mergeCell ref="N128:O128"/>
    <mergeCell ref="I78:J78"/>
    <mergeCell ref="K78:M78"/>
    <mergeCell ref="N78:O78"/>
    <mergeCell ref="B80:D80"/>
    <mergeCell ref="E80:Q80"/>
    <mergeCell ref="B185:D185"/>
    <mergeCell ref="E185:Q185"/>
    <mergeCell ref="B186:Q186"/>
    <mergeCell ref="B187:Q187"/>
    <mergeCell ref="B188:Q232"/>
    <mergeCell ref="I234:J234"/>
    <mergeCell ref="K234:M234"/>
    <mergeCell ref="N234:O234"/>
    <mergeCell ref="B130:D130"/>
    <mergeCell ref="E130:Q130"/>
    <mergeCell ref="B131:Q131"/>
    <mergeCell ref="B132:Q182"/>
    <mergeCell ref="I183:J183"/>
    <mergeCell ref="K183:M183"/>
    <mergeCell ref="N183:O183"/>
  </mergeCells>
  <phoneticPr fontId="4"/>
  <printOptions horizontalCentered="1"/>
  <pageMargins left="0.78740157480314965" right="0.78740157480314965" top="0.78740157480314965" bottom="0.59055118110236227" header="0.59055118110236227" footer="0.31496062992125984"/>
  <pageSetup paperSize="9" scale="93" firstPageNumber="30" fitToHeight="0" orientation="portrait" cellComments="asDisplayed" useFirstPageNumber="1" r:id="rId1"/>
  <rowBreaks count="4" manualBreakCount="4">
    <brk id="44" max="18" man="1"/>
    <brk id="78" max="16383" man="1"/>
    <brk id="128" max="17" man="1"/>
    <brk id="1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EC26-1E64-41A4-8C99-E4B130C4406D}">
  <sheetPr>
    <tabColor theme="9" tint="0.79998168889431442"/>
  </sheetPr>
  <dimension ref="B1:M108"/>
  <sheetViews>
    <sheetView view="pageBreakPreview" zoomScaleNormal="100" zoomScaleSheetLayoutView="100" workbookViewId="0">
      <selection activeCell="D16" sqref="D16"/>
    </sheetView>
  </sheetViews>
  <sheetFormatPr defaultColWidth="9" defaultRowHeight="15.75" outlineLevelCol="1"/>
  <cols>
    <col min="1" max="1" width="2.625" style="156" customWidth="1"/>
    <col min="2" max="2" width="34.25" style="156" customWidth="1"/>
    <col min="3" max="7" width="10.625" style="156" customWidth="1"/>
    <col min="8" max="8" width="6.75" style="156" bestFit="1" customWidth="1"/>
    <col min="9" max="12" width="9" style="156" hidden="1" customWidth="1" outlineLevel="1"/>
    <col min="13" max="13" width="9" style="156" collapsed="1"/>
    <col min="14" max="16384" width="9" style="156"/>
  </cols>
  <sheetData>
    <row r="1" spans="2:7" ht="16.5" thickBot="1">
      <c r="B1" s="186" t="s">
        <v>232</v>
      </c>
      <c r="E1" s="380" t="s">
        <v>274</v>
      </c>
      <c r="F1" s="409"/>
      <c r="G1" s="410"/>
    </row>
    <row r="2" spans="2:7">
      <c r="B2" s="155"/>
    </row>
    <row r="3" spans="2:7" s="157" customFormat="1" ht="18.75" customHeight="1">
      <c r="B3" s="187" t="s">
        <v>186</v>
      </c>
    </row>
    <row r="4" spans="2:7" s="157" customFormat="1" ht="18.75" customHeight="1" thickBot="1">
      <c r="B4" s="158" t="str">
        <f>"（大学名："&amp;$F$1&amp;"）"</f>
        <v>（大学名：）</v>
      </c>
      <c r="E4" s="169" t="s">
        <v>97</v>
      </c>
    </row>
    <row r="5" spans="2:7" s="158" customFormat="1" ht="22.5">
      <c r="B5" s="190" t="s">
        <v>162</v>
      </c>
      <c r="C5" s="202" t="s">
        <v>114</v>
      </c>
      <c r="D5" s="202" t="s">
        <v>113</v>
      </c>
      <c r="E5" s="203" t="s">
        <v>110</v>
      </c>
      <c r="G5" s="169"/>
    </row>
    <row r="6" spans="2:7" s="157" customFormat="1" ht="22.5" customHeight="1" thickBot="1">
      <c r="B6" s="200" t="s">
        <v>163</v>
      </c>
      <c r="C6" s="205"/>
      <c r="D6" s="205"/>
      <c r="E6" s="206"/>
    </row>
    <row r="7" spans="2:7" s="157" customFormat="1" ht="22.5" customHeight="1" thickTop="1">
      <c r="B7" s="191" t="s">
        <v>165</v>
      </c>
      <c r="C7" s="188"/>
      <c r="D7" s="188"/>
      <c r="E7" s="192"/>
    </row>
    <row r="8" spans="2:7" s="157" customFormat="1" ht="22.5" customHeight="1">
      <c r="B8" s="261" t="s">
        <v>275</v>
      </c>
      <c r="C8" s="274"/>
      <c r="D8" s="274"/>
      <c r="E8" s="384"/>
    </row>
    <row r="9" spans="2:7" s="157" customFormat="1" ht="22.5" customHeight="1">
      <c r="B9" s="237" t="s">
        <v>276</v>
      </c>
      <c r="C9" s="265"/>
      <c r="D9" s="265"/>
      <c r="E9" s="385"/>
    </row>
    <row r="10" spans="2:7" s="157" customFormat="1" ht="22.5" customHeight="1">
      <c r="B10" s="237" t="s">
        <v>277</v>
      </c>
      <c r="C10" s="265"/>
      <c r="D10" s="265"/>
      <c r="E10" s="385"/>
    </row>
    <row r="11" spans="2:7" s="157" customFormat="1" ht="22.5" customHeight="1" thickBot="1">
      <c r="B11" s="270" t="s">
        <v>278</v>
      </c>
      <c r="C11" s="271"/>
      <c r="D11" s="271"/>
      <c r="E11" s="386"/>
    </row>
    <row r="12" spans="2:7" s="158" customFormat="1" ht="22.5" customHeight="1" thickTop="1">
      <c r="B12" s="193" t="s">
        <v>164</v>
      </c>
      <c r="C12" s="170" t="s">
        <v>114</v>
      </c>
      <c r="D12" s="170" t="s">
        <v>113</v>
      </c>
      <c r="E12" s="204" t="s">
        <v>110</v>
      </c>
    </row>
    <row r="13" spans="2:7" s="157" customFormat="1" ht="22.5" customHeight="1" thickBot="1">
      <c r="B13" s="201" t="s">
        <v>166</v>
      </c>
      <c r="C13" s="189">
        <f>SUM(C14:C15)</f>
        <v>0</v>
      </c>
      <c r="D13" s="189">
        <f t="shared" ref="D13:E13" si="0">SUM(D14:D15)</f>
        <v>0</v>
      </c>
      <c r="E13" s="197">
        <f t="shared" si="0"/>
        <v>0</v>
      </c>
    </row>
    <row r="14" spans="2:7" s="157" customFormat="1" ht="22.5" customHeight="1" thickTop="1">
      <c r="B14" s="194" t="s">
        <v>167</v>
      </c>
      <c r="C14" s="180"/>
      <c r="D14" s="180"/>
      <c r="E14" s="181"/>
    </row>
    <row r="15" spans="2:7" s="157" customFormat="1" ht="22.5" customHeight="1">
      <c r="B15" s="195" t="s">
        <v>168</v>
      </c>
      <c r="C15" s="159"/>
      <c r="D15" s="159"/>
      <c r="E15" s="196"/>
    </row>
    <row r="16" spans="2:7" s="157" customFormat="1" ht="22.5" customHeight="1">
      <c r="B16" s="261" t="s">
        <v>279</v>
      </c>
      <c r="C16" s="274"/>
      <c r="D16" s="274"/>
      <c r="E16" s="384"/>
    </row>
    <row r="17" spans="2:7" s="157" customFormat="1" ht="22.5" customHeight="1">
      <c r="B17" s="237" t="s">
        <v>276</v>
      </c>
      <c r="C17" s="265"/>
      <c r="D17" s="265"/>
      <c r="E17" s="385"/>
    </row>
    <row r="18" spans="2:7" s="157" customFormat="1" ht="22.5" customHeight="1">
      <c r="B18" s="237" t="s">
        <v>277</v>
      </c>
      <c r="C18" s="265"/>
      <c r="D18" s="265"/>
      <c r="E18" s="385"/>
    </row>
    <row r="19" spans="2:7" s="157" customFormat="1" ht="22.5" customHeight="1" thickBot="1">
      <c r="B19" s="270" t="s">
        <v>278</v>
      </c>
      <c r="C19" s="271"/>
      <c r="D19" s="271"/>
      <c r="E19" s="386"/>
    </row>
    <row r="20" spans="2:7" s="158" customFormat="1" ht="22.5" customHeight="1" thickTop="1">
      <c r="B20" s="193" t="s">
        <v>115</v>
      </c>
      <c r="C20" s="170" t="s">
        <v>114</v>
      </c>
      <c r="D20" s="170" t="s">
        <v>113</v>
      </c>
      <c r="E20" s="204" t="s">
        <v>110</v>
      </c>
    </row>
    <row r="21" spans="2:7" s="157" customFormat="1" ht="22.5" customHeight="1" thickBot="1">
      <c r="B21" s="201" t="s">
        <v>171</v>
      </c>
      <c r="C21" s="189">
        <f>SUM(C22:C23)</f>
        <v>0</v>
      </c>
      <c r="D21" s="189">
        <f t="shared" ref="D21:E21" si="1">SUM(D22:D23)</f>
        <v>0</v>
      </c>
      <c r="E21" s="197">
        <f t="shared" si="1"/>
        <v>0</v>
      </c>
    </row>
    <row r="22" spans="2:7" s="157" customFormat="1" ht="22.5" customHeight="1" thickTop="1">
      <c r="B22" s="198" t="s">
        <v>169</v>
      </c>
      <c r="C22" s="180"/>
      <c r="D22" s="180"/>
      <c r="E22" s="181"/>
    </row>
    <row r="23" spans="2:7" s="157" customFormat="1" ht="22.5" customHeight="1" thickBot="1">
      <c r="B23" s="199" t="s">
        <v>170</v>
      </c>
      <c r="C23" s="159"/>
      <c r="D23" s="159"/>
      <c r="E23" s="196"/>
    </row>
    <row r="24" spans="2:7" s="157" customFormat="1" ht="31.5" customHeight="1">
      <c r="B24" s="388" t="s">
        <v>231</v>
      </c>
      <c r="C24" s="389"/>
      <c r="D24" s="389"/>
      <c r="E24" s="389"/>
      <c r="F24" s="294"/>
      <c r="G24" s="294"/>
    </row>
    <row r="25" spans="2:7" s="157" customFormat="1" ht="18.75" customHeight="1">
      <c r="B25" s="390" t="s">
        <v>222</v>
      </c>
      <c r="C25" s="391"/>
      <c r="D25" s="391"/>
      <c r="E25" s="391"/>
    </row>
    <row r="26" spans="2:7" s="157" customFormat="1" ht="18.75" customHeight="1"/>
    <row r="27" spans="2:7" s="157" customFormat="1" ht="18.75" customHeight="1">
      <c r="B27" s="187" t="s">
        <v>199</v>
      </c>
    </row>
    <row r="28" spans="2:7" s="157" customFormat="1" ht="18.75" customHeight="1" thickBot="1">
      <c r="B28" s="158" t="str">
        <f>"（大学名："&amp;$F$1&amp;"）"</f>
        <v>（大学名：）</v>
      </c>
      <c r="E28" s="169" t="s">
        <v>125</v>
      </c>
    </row>
    <row r="29" spans="2:7" s="158" customFormat="1" ht="22.5">
      <c r="B29" s="190" t="s">
        <v>124</v>
      </c>
      <c r="C29" s="202" t="s">
        <v>114</v>
      </c>
      <c r="D29" s="202" t="s">
        <v>113</v>
      </c>
      <c r="E29" s="203" t="s">
        <v>110</v>
      </c>
    </row>
    <row r="30" spans="2:7" s="157" customFormat="1" ht="22.5" customHeight="1">
      <c r="B30" s="215" t="s">
        <v>172</v>
      </c>
      <c r="C30" s="161"/>
      <c r="D30" s="161"/>
      <c r="E30" s="216"/>
    </row>
    <row r="31" spans="2:7" s="157" customFormat="1" ht="22.5" customHeight="1" thickBot="1">
      <c r="B31" s="200" t="s">
        <v>173</v>
      </c>
      <c r="C31" s="242"/>
      <c r="D31" s="242"/>
      <c r="E31" s="243"/>
    </row>
    <row r="32" spans="2:7" s="157" customFormat="1" ht="22.5" customHeight="1" thickTop="1" thickBot="1">
      <c r="B32" s="266" t="s">
        <v>174</v>
      </c>
      <c r="C32" s="275" t="e">
        <f>C31/C30</f>
        <v>#DIV/0!</v>
      </c>
      <c r="D32" s="275" t="e">
        <f>D31/D30</f>
        <v>#DIV/0!</v>
      </c>
      <c r="E32" s="376" t="e">
        <f>E31/E30</f>
        <v>#DIV/0!</v>
      </c>
    </row>
    <row r="33" spans="2:7" s="157" customFormat="1" ht="22.5" customHeight="1">
      <c r="B33" s="392" t="s">
        <v>187</v>
      </c>
      <c r="C33" s="393"/>
      <c r="D33" s="393"/>
      <c r="E33" s="393"/>
    </row>
    <row r="34" spans="2:7" s="157" customFormat="1" ht="22.5" customHeight="1">
      <c r="B34" s="209"/>
      <c r="C34" s="185"/>
      <c r="D34" s="185"/>
      <c r="E34" s="185"/>
    </row>
    <row r="35" spans="2:7" s="157" customFormat="1" ht="22.5" customHeight="1" thickBot="1">
      <c r="E35" s="169" t="s">
        <v>128</v>
      </c>
    </row>
    <row r="36" spans="2:7" s="158" customFormat="1" ht="22.5" customHeight="1">
      <c r="B36" s="218" t="s">
        <v>177</v>
      </c>
      <c r="C36" s="202" t="s">
        <v>114</v>
      </c>
      <c r="D36" s="202" t="s">
        <v>113</v>
      </c>
      <c r="E36" s="203" t="s">
        <v>110</v>
      </c>
    </row>
    <row r="37" spans="2:7" s="157" customFormat="1" ht="22.5" customHeight="1">
      <c r="B37" s="199" t="s">
        <v>176</v>
      </c>
      <c r="C37" s="159"/>
      <c r="D37" s="159"/>
      <c r="E37" s="196"/>
    </row>
    <row r="38" spans="2:7" s="157" customFormat="1" ht="22.5" customHeight="1" thickBot="1">
      <c r="B38" s="219" t="s">
        <v>188</v>
      </c>
      <c r="C38" s="220"/>
      <c r="D38" s="220"/>
      <c r="E38" s="221"/>
    </row>
    <row r="39" spans="2:7" s="157" customFormat="1" ht="22.5" customHeight="1">
      <c r="B39" s="394" t="s">
        <v>223</v>
      </c>
      <c r="C39" s="389"/>
      <c r="D39" s="389"/>
      <c r="E39" s="389"/>
      <c r="F39" s="294"/>
      <c r="G39" s="294"/>
    </row>
    <row r="40" spans="2:7" s="157" customFormat="1" ht="22.5" customHeight="1">
      <c r="B40" s="211"/>
      <c r="C40" s="210"/>
      <c r="D40" s="210"/>
      <c r="E40" s="210"/>
    </row>
    <row r="41" spans="2:7" s="157" customFormat="1" ht="18.75" customHeight="1"/>
    <row r="42" spans="2:7">
      <c r="B42" s="187" t="s">
        <v>200</v>
      </c>
      <c r="C42" s="157"/>
      <c r="D42" s="157"/>
      <c r="E42" s="157"/>
    </row>
    <row r="43" spans="2:7">
      <c r="B43" s="212"/>
      <c r="C43" s="157"/>
      <c r="D43" s="157"/>
      <c r="E43" s="157"/>
    </row>
    <row r="44" spans="2:7" s="157" customFormat="1" ht="18.75" customHeight="1" thickBot="1">
      <c r="B44" s="158" t="str">
        <f>"（大学名："&amp;$F$1&amp;"）"</f>
        <v>（大学名：）</v>
      </c>
      <c r="E44" s="169" t="s">
        <v>97</v>
      </c>
    </row>
    <row r="45" spans="2:7" s="158" customFormat="1" ht="22.5">
      <c r="B45" s="222"/>
      <c r="C45" s="202" t="s">
        <v>114</v>
      </c>
      <c r="D45" s="202" t="s">
        <v>116</v>
      </c>
      <c r="E45" s="203" t="s">
        <v>110</v>
      </c>
    </row>
    <row r="46" spans="2:7" s="157" customFormat="1" ht="22.5" customHeight="1">
      <c r="B46" s="191" t="s">
        <v>111</v>
      </c>
      <c r="C46" s="214"/>
      <c r="D46" s="214"/>
      <c r="E46" s="223"/>
    </row>
    <row r="47" spans="2:7" s="157" customFormat="1" ht="22.5" customHeight="1">
      <c r="B47" s="215" t="s">
        <v>112</v>
      </c>
      <c r="C47" s="160"/>
      <c r="D47" s="160"/>
      <c r="E47" s="224"/>
    </row>
    <row r="48" spans="2:7" s="157" customFormat="1" ht="22.5" customHeight="1" thickBot="1">
      <c r="B48" s="217" t="s">
        <v>175</v>
      </c>
      <c r="C48" s="225"/>
      <c r="D48" s="225"/>
      <c r="E48" s="226"/>
    </row>
    <row r="49" spans="2:11" s="157" customFormat="1" ht="22.5" customHeight="1">
      <c r="B49" s="208" t="s">
        <v>224</v>
      </c>
      <c r="C49" s="213"/>
      <c r="D49" s="213"/>
      <c r="E49" s="213"/>
    </row>
    <row r="51" spans="2:11">
      <c r="B51" s="187" t="s">
        <v>121</v>
      </c>
      <c r="C51" s="157"/>
      <c r="D51" s="157"/>
      <c r="E51" s="157"/>
    </row>
    <row r="52" spans="2:11">
      <c r="B52" s="157" t="s">
        <v>178</v>
      </c>
      <c r="C52" s="157"/>
      <c r="D52" s="157"/>
      <c r="E52" s="157"/>
    </row>
    <row r="53" spans="2:11">
      <c r="B53" s="228"/>
      <c r="C53" s="157"/>
      <c r="D53" s="157"/>
      <c r="E53" s="157"/>
    </row>
    <row r="54" spans="2:11" ht="22.7" customHeight="1" thickBot="1">
      <c r="B54" s="158" t="str">
        <f>"（大学名："&amp;$F$1&amp;"）"</f>
        <v>（大学名：）</v>
      </c>
      <c r="C54" s="229"/>
      <c r="D54" s="229"/>
      <c r="E54" s="229"/>
      <c r="F54" s="169" t="s">
        <v>129</v>
      </c>
    </row>
    <row r="55" spans="2:11" ht="15.75" customHeight="1">
      <c r="B55" s="395"/>
      <c r="C55" s="397" t="s">
        <v>114</v>
      </c>
      <c r="D55" s="397" t="s">
        <v>117</v>
      </c>
      <c r="E55" s="399" t="s">
        <v>118</v>
      </c>
      <c r="F55" s="400"/>
    </row>
    <row r="56" spans="2:11" ht="15.75" customHeight="1">
      <c r="B56" s="396"/>
      <c r="C56" s="398"/>
      <c r="D56" s="398"/>
      <c r="E56" s="227" t="s">
        <v>119</v>
      </c>
      <c r="F56" s="204" t="s">
        <v>120</v>
      </c>
      <c r="I56" s="162" t="s">
        <v>269</v>
      </c>
      <c r="J56" s="162"/>
    </row>
    <row r="57" spans="2:11" ht="22.5" customHeight="1">
      <c r="B57" s="298" t="s">
        <v>202</v>
      </c>
      <c r="C57" s="283">
        <f>C22</f>
        <v>0</v>
      </c>
      <c r="D57" s="283">
        <f>D22</f>
        <v>0</v>
      </c>
      <c r="E57" s="283">
        <f>E22</f>
        <v>0</v>
      </c>
      <c r="F57" s="204"/>
      <c r="I57" s="362" t="s">
        <v>270</v>
      </c>
      <c r="J57" s="162" t="s">
        <v>271</v>
      </c>
      <c r="K57" s="162" t="s">
        <v>157</v>
      </c>
    </row>
    <row r="58" spans="2:11" ht="22.5" customHeight="1" thickBot="1">
      <c r="B58" s="282" t="s">
        <v>180</v>
      </c>
      <c r="C58" s="284"/>
      <c r="D58" s="284"/>
      <c r="E58" s="284"/>
      <c r="F58" s="299" t="e">
        <f>E58/C58</f>
        <v>#DIV/0!</v>
      </c>
      <c r="I58" s="363" t="e">
        <f>IF(F58&lt;2.2,"NG","OK")</f>
        <v>#DIV/0!</v>
      </c>
      <c r="J58" s="363" t="e">
        <f>IF(E64&lt;0.3,"NG","OK")</f>
        <v>#DIV/0!</v>
      </c>
      <c r="K58" s="364" t="e">
        <f>IF(OR(I58="OK",J58="OK")=TRUE,"OK","NG")</f>
        <v>#DIV/0!</v>
      </c>
    </row>
    <row r="59" spans="2:11" ht="22.5" customHeight="1" thickTop="1">
      <c r="B59" s="191" t="s">
        <v>201</v>
      </c>
      <c r="C59" s="264">
        <f>SUM(C61:C63)</f>
        <v>0</v>
      </c>
      <c r="D59" s="264">
        <f t="shared" ref="D59:E59" si="2">SUM(D61:D63)</f>
        <v>0</v>
      </c>
      <c r="E59" s="264">
        <f t="shared" si="2"/>
        <v>0</v>
      </c>
      <c r="F59" s="260"/>
    </row>
    <row r="60" spans="2:11" ht="22.5" customHeight="1">
      <c r="B60" s="261" t="s">
        <v>189</v>
      </c>
      <c r="C60" s="274"/>
      <c r="D60" s="274"/>
      <c r="E60" s="274"/>
      <c r="F60" s="262"/>
    </row>
    <row r="61" spans="2:11" ht="22.5" customHeight="1">
      <c r="B61" s="237" t="s">
        <v>190</v>
      </c>
      <c r="C61" s="265"/>
      <c r="D61" s="265"/>
      <c r="E61" s="265"/>
      <c r="F61" s="263"/>
    </row>
    <row r="62" spans="2:11" ht="22.5" customHeight="1">
      <c r="B62" s="237" t="s">
        <v>191</v>
      </c>
      <c r="C62" s="265"/>
      <c r="D62" s="265"/>
      <c r="E62" s="265"/>
      <c r="F62" s="263"/>
    </row>
    <row r="63" spans="2:11" ht="22.5" customHeight="1" thickBot="1">
      <c r="B63" s="270" t="s">
        <v>192</v>
      </c>
      <c r="C63" s="271"/>
      <c r="D63" s="271"/>
      <c r="E63" s="271"/>
      <c r="F63" s="272"/>
    </row>
    <row r="64" spans="2:11" ht="22.5" customHeight="1" thickTop="1" thickBot="1">
      <c r="B64" s="266" t="s">
        <v>174</v>
      </c>
      <c r="C64" s="267" t="e">
        <f>C58/C57</f>
        <v>#DIV/0!</v>
      </c>
      <c r="D64" s="267" t="e">
        <f t="shared" ref="D64:E64" si="3">D58/D57</f>
        <v>#DIV/0!</v>
      </c>
      <c r="E64" s="268" t="e">
        <f t="shared" si="3"/>
        <v>#DIV/0!</v>
      </c>
      <c r="F64" s="269"/>
    </row>
    <row r="65" spans="2:11" ht="22.5" customHeight="1">
      <c r="B65" s="394" t="s">
        <v>225</v>
      </c>
      <c r="C65" s="389"/>
      <c r="D65" s="389"/>
      <c r="E65" s="389"/>
      <c r="F65" s="389"/>
    </row>
    <row r="66" spans="2:11">
      <c r="B66" s="208"/>
      <c r="C66" s="164"/>
      <c r="D66" s="164"/>
      <c r="E66" s="164"/>
    </row>
    <row r="67" spans="2:11">
      <c r="B67" s="163"/>
      <c r="C67" s="165"/>
      <c r="D67" s="165"/>
      <c r="E67" s="165"/>
      <c r="F67" s="165"/>
    </row>
    <row r="68" spans="2:11">
      <c r="B68" s="163"/>
      <c r="C68" s="165"/>
      <c r="D68" s="165"/>
      <c r="E68" s="165"/>
      <c r="F68" s="165"/>
    </row>
    <row r="69" spans="2:11" s="162" customFormat="1">
      <c r="B69" s="187" t="s">
        <v>122</v>
      </c>
      <c r="C69" s="157"/>
      <c r="D69" s="157"/>
      <c r="E69" s="157"/>
      <c r="F69" s="156"/>
    </row>
    <row r="70" spans="2:11" s="162" customFormat="1">
      <c r="B70" s="157" t="s">
        <v>181</v>
      </c>
      <c r="C70" s="157"/>
      <c r="D70" s="157"/>
      <c r="E70" s="157"/>
      <c r="F70" s="156"/>
    </row>
    <row r="71" spans="2:11" s="162" customFormat="1">
      <c r="B71" s="228"/>
      <c r="C71" s="157"/>
      <c r="D71" s="157"/>
      <c r="E71" s="157"/>
      <c r="F71" s="156"/>
    </row>
    <row r="72" spans="2:11" s="162" customFormat="1" ht="16.5" thickBot="1">
      <c r="B72" s="158" t="str">
        <f>"（大学名："&amp;$F$1&amp;"）"</f>
        <v>（大学名：）</v>
      </c>
      <c r="C72" s="157"/>
      <c r="D72" s="157"/>
      <c r="E72" s="169" t="s">
        <v>203</v>
      </c>
    </row>
    <row r="73" spans="2:11" ht="22.7" customHeight="1">
      <c r="B73" s="403"/>
      <c r="C73" s="397" t="s">
        <v>114</v>
      </c>
      <c r="D73" s="397" t="s">
        <v>117</v>
      </c>
      <c r="E73" s="405" t="s">
        <v>226</v>
      </c>
    </row>
    <row r="74" spans="2:11" ht="22.7" customHeight="1">
      <c r="B74" s="404"/>
      <c r="C74" s="398"/>
      <c r="D74" s="398"/>
      <c r="E74" s="406"/>
    </row>
    <row r="75" spans="2:11" ht="22.7" customHeight="1" thickBot="1">
      <c r="B75" s="217" t="s">
        <v>193</v>
      </c>
      <c r="C75" s="232"/>
      <c r="D75" s="232"/>
      <c r="E75" s="241"/>
      <c r="F75" s="300"/>
    </row>
    <row r="76" spans="2:11" ht="22.7" customHeight="1">
      <c r="B76" s="392" t="s">
        <v>227</v>
      </c>
      <c r="C76" s="393"/>
      <c r="D76" s="393"/>
      <c r="E76" s="393"/>
      <c r="F76" s="297"/>
    </row>
    <row r="77" spans="2:11" ht="22.7" customHeight="1">
      <c r="B77" s="163"/>
      <c r="C77" s="230"/>
      <c r="D77" s="230"/>
      <c r="E77" s="230"/>
      <c r="F77" s="231"/>
    </row>
    <row r="78" spans="2:11" s="162" customFormat="1" ht="16.5" thickBot="1">
      <c r="B78" s="157"/>
      <c r="C78" s="157"/>
      <c r="D78" s="157"/>
      <c r="E78" s="156"/>
      <c r="F78" s="169" t="s">
        <v>129</v>
      </c>
    </row>
    <row r="79" spans="2:11" ht="22.7" customHeight="1">
      <c r="B79" s="403"/>
      <c r="C79" s="397" t="s">
        <v>114</v>
      </c>
      <c r="D79" s="397" t="s">
        <v>117</v>
      </c>
      <c r="E79" s="399" t="s">
        <v>118</v>
      </c>
      <c r="F79" s="400"/>
      <c r="I79" s="162" t="s">
        <v>269</v>
      </c>
      <c r="J79" s="162"/>
    </row>
    <row r="80" spans="2:11" ht="22.7" customHeight="1">
      <c r="B80" s="404"/>
      <c r="C80" s="398"/>
      <c r="D80" s="398"/>
      <c r="E80" s="227" t="s">
        <v>119</v>
      </c>
      <c r="F80" s="204" t="s">
        <v>120</v>
      </c>
      <c r="I80" s="362" t="s">
        <v>272</v>
      </c>
      <c r="J80" s="162" t="s">
        <v>270</v>
      </c>
      <c r="K80" s="162" t="s">
        <v>157</v>
      </c>
    </row>
    <row r="81" spans="2:11" ht="22.7" customHeight="1" thickBot="1">
      <c r="B81" s="200" t="s">
        <v>195</v>
      </c>
      <c r="C81" s="242">
        <f>SUM(C83:C84)</f>
        <v>0</v>
      </c>
      <c r="D81" s="242">
        <f>SUM(D83:D84)</f>
        <v>0</v>
      </c>
      <c r="E81" s="242">
        <f>SUM(E83:E84)</f>
        <v>0</v>
      </c>
      <c r="F81" s="273" t="e">
        <f>E81/C81</f>
        <v>#DIV/0!</v>
      </c>
      <c r="I81" s="363" t="e">
        <f>IF(F81&lt;1.4,"NG","OK")</f>
        <v>#DIV/0!</v>
      </c>
      <c r="J81" s="363" t="e">
        <f>IF(E85&lt;0.3,"NG","OK")</f>
        <v>#DIV/0!</v>
      </c>
      <c r="K81" s="364" t="e">
        <f>IF(OR(I81="OK",J81="OK")=TRUE,"OK","NG")</f>
        <v>#DIV/0!</v>
      </c>
    </row>
    <row r="82" spans="2:11" ht="22.7" customHeight="1" thickTop="1">
      <c r="B82" s="239" t="s">
        <v>196</v>
      </c>
      <c r="C82" s="278"/>
      <c r="D82" s="278"/>
      <c r="E82" s="278"/>
      <c r="F82" s="279"/>
    </row>
    <row r="83" spans="2:11" ht="22.7" customHeight="1">
      <c r="B83" s="237" t="s">
        <v>228</v>
      </c>
      <c r="C83" s="176"/>
      <c r="D83" s="176"/>
      <c r="E83" s="176"/>
      <c r="F83" s="280"/>
    </row>
    <row r="84" spans="2:11" ht="22.7" customHeight="1" thickBot="1">
      <c r="B84" s="270" t="s">
        <v>194</v>
      </c>
      <c r="C84" s="285"/>
      <c r="D84" s="285"/>
      <c r="E84" s="285"/>
      <c r="F84" s="286"/>
    </row>
    <row r="85" spans="2:11" ht="22.7" customHeight="1" thickTop="1" thickBot="1">
      <c r="B85" s="266" t="s">
        <v>174</v>
      </c>
      <c r="C85" s="275" t="e">
        <f>C81/C75</f>
        <v>#DIV/0!</v>
      </c>
      <c r="D85" s="275" t="e">
        <f>D81/D75</f>
        <v>#DIV/0!</v>
      </c>
      <c r="E85" s="276" t="e">
        <f>E81/E75</f>
        <v>#DIV/0!</v>
      </c>
      <c r="F85" s="277"/>
    </row>
    <row r="86" spans="2:11" ht="33" customHeight="1">
      <c r="B86" s="407" t="s">
        <v>233</v>
      </c>
      <c r="C86" s="402"/>
      <c r="D86" s="402"/>
      <c r="E86" s="402"/>
      <c r="F86" s="402"/>
      <c r="G86" s="294"/>
    </row>
    <row r="87" spans="2:11">
      <c r="B87" s="208" t="s">
        <v>182</v>
      </c>
      <c r="C87" s="166"/>
      <c r="D87" s="166"/>
      <c r="E87" s="166"/>
      <c r="F87" s="166"/>
    </row>
    <row r="89" spans="2:11">
      <c r="B89" s="187" t="s">
        <v>123</v>
      </c>
      <c r="C89" s="157"/>
      <c r="D89" s="157"/>
      <c r="E89" s="157"/>
    </row>
    <row r="90" spans="2:11">
      <c r="B90" s="157" t="s">
        <v>185</v>
      </c>
      <c r="C90" s="157"/>
      <c r="D90" s="157"/>
      <c r="E90" s="157"/>
    </row>
    <row r="91" spans="2:11">
      <c r="B91" s="228"/>
      <c r="C91" s="157"/>
      <c r="D91" s="157"/>
      <c r="E91" s="157"/>
    </row>
    <row r="92" spans="2:11" ht="22.7" customHeight="1" thickBot="1">
      <c r="B92" s="158" t="str">
        <f>"（大学名："&amp;$F$1&amp;"）"</f>
        <v>（大学名：）</v>
      </c>
      <c r="C92" s="408" t="s">
        <v>229</v>
      </c>
      <c r="D92" s="408"/>
      <c r="E92" s="408"/>
    </row>
    <row r="93" spans="2:11" ht="22.7" customHeight="1">
      <c r="B93" s="240"/>
      <c r="C93" s="202" t="s">
        <v>114</v>
      </c>
      <c r="D93" s="202" t="s">
        <v>113</v>
      </c>
      <c r="E93" s="203" t="s">
        <v>110</v>
      </c>
      <c r="I93" s="162" t="s">
        <v>269</v>
      </c>
      <c r="J93" s="162"/>
    </row>
    <row r="94" spans="2:11" ht="22.7" customHeight="1" thickBot="1">
      <c r="B94" s="200" t="s">
        <v>159</v>
      </c>
      <c r="C94" s="242">
        <f>C96+C97</f>
        <v>0</v>
      </c>
      <c r="D94" s="242">
        <f t="shared" ref="D94:E94" si="4">D96+D97</f>
        <v>0</v>
      </c>
      <c r="E94" s="243">
        <f t="shared" si="4"/>
        <v>0</v>
      </c>
      <c r="G94" s="173"/>
      <c r="I94" s="362" t="s">
        <v>157</v>
      </c>
      <c r="J94" s="162"/>
      <c r="K94" s="162"/>
    </row>
    <row r="95" spans="2:11" ht="22.7" customHeight="1" thickTop="1">
      <c r="B95" s="235" t="s">
        <v>161</v>
      </c>
      <c r="C95" s="245"/>
      <c r="D95" s="245"/>
      <c r="E95" s="246"/>
      <c r="I95" s="364" t="e">
        <f>IF(E100&lt;0.6,"NG","OK")</f>
        <v>#DIV/0!</v>
      </c>
      <c r="J95" s="363"/>
      <c r="K95" s="364"/>
    </row>
    <row r="96" spans="2:11" ht="22.7" customHeight="1">
      <c r="B96" s="237" t="s">
        <v>149</v>
      </c>
      <c r="C96" s="176"/>
      <c r="D96" s="176"/>
      <c r="E96" s="238"/>
    </row>
    <row r="97" spans="2:7" ht="22.7" customHeight="1" thickBot="1">
      <c r="B97" s="233" t="s">
        <v>150</v>
      </c>
      <c r="C97" s="178"/>
      <c r="D97" s="178"/>
      <c r="E97" s="234"/>
    </row>
    <row r="98" spans="2:7" ht="22.5" customHeight="1" thickTop="1">
      <c r="B98" s="239" t="s">
        <v>160</v>
      </c>
      <c r="C98" s="377"/>
      <c r="D98" s="377"/>
      <c r="E98" s="378"/>
    </row>
    <row r="99" spans="2:7" ht="22.5" customHeight="1" thickBot="1">
      <c r="B99" s="235" t="s">
        <v>158</v>
      </c>
      <c r="C99" s="179"/>
      <c r="D99" s="179"/>
      <c r="E99" s="236"/>
    </row>
    <row r="100" spans="2:7" ht="29.25" customHeight="1" thickBot="1">
      <c r="B100" s="177" t="s">
        <v>234</v>
      </c>
      <c r="C100" s="183" t="e">
        <f>C99/C96</f>
        <v>#DIV/0!</v>
      </c>
      <c r="D100" s="183" t="e">
        <f>D99/D96</f>
        <v>#DIV/0!</v>
      </c>
      <c r="E100" s="184" t="e">
        <f>E99/E96</f>
        <v>#DIV/0!</v>
      </c>
    </row>
    <row r="101" spans="2:7" ht="34.5" customHeight="1">
      <c r="B101" s="401" t="s">
        <v>230</v>
      </c>
      <c r="C101" s="402"/>
      <c r="D101" s="402"/>
      <c r="E101" s="402"/>
      <c r="F101" s="294"/>
      <c r="G101" s="294"/>
    </row>
    <row r="102" spans="2:7" ht="23.25" customHeight="1">
      <c r="B102" s="207"/>
      <c r="C102" s="244"/>
      <c r="D102" s="244"/>
      <c r="E102" s="244"/>
      <c r="F102" s="297"/>
    </row>
    <row r="104" spans="2:7" s="171" customFormat="1">
      <c r="B104" s="187" t="s">
        <v>148</v>
      </c>
      <c r="C104" s="156"/>
      <c r="D104" s="156"/>
      <c r="E104" s="156"/>
      <c r="F104" s="156"/>
    </row>
    <row r="105" spans="2:7" ht="22.7" customHeight="1" thickBot="1">
      <c r="B105" s="158" t="str">
        <f>"（大学名："&amp;$F$1&amp;"）"</f>
        <v>（大学名：）</v>
      </c>
      <c r="C105" s="157"/>
      <c r="D105" s="157"/>
      <c r="E105" s="169" t="s">
        <v>184</v>
      </c>
    </row>
    <row r="106" spans="2:7" ht="22.7" customHeight="1">
      <c r="B106" s="240"/>
      <c r="C106" s="202" t="s">
        <v>114</v>
      </c>
      <c r="D106" s="202" t="s">
        <v>113</v>
      </c>
      <c r="E106" s="203" t="s">
        <v>110</v>
      </c>
      <c r="F106" s="171"/>
    </row>
    <row r="107" spans="2:7" ht="22.7" customHeight="1">
      <c r="B107" s="215" t="s">
        <v>126</v>
      </c>
      <c r="C107" s="302"/>
      <c r="D107" s="302"/>
      <c r="E107" s="303"/>
    </row>
    <row r="108" spans="2:7" ht="22.7" customHeight="1" thickBot="1">
      <c r="B108" s="217" t="s">
        <v>127</v>
      </c>
      <c r="C108" s="304"/>
      <c r="D108" s="304"/>
      <c r="E108" s="305"/>
    </row>
  </sheetData>
  <mergeCells count="22">
    <mergeCell ref="C92:E9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B39:E39"/>
    <mergeCell ref="B55:B56"/>
    <mergeCell ref="C55:C56"/>
    <mergeCell ref="D55:D56"/>
    <mergeCell ref="E55:F55"/>
  </mergeCells>
  <phoneticPr fontId="4"/>
  <conditionalFormatting sqref="C57:E57">
    <cfRule type="expression" dxfId="47" priority="4">
      <formula>OR(#REF!="NG",#REF!="NG")</formula>
    </cfRule>
  </conditionalFormatting>
  <conditionalFormatting sqref="D81:D84">
    <cfRule type="expression" dxfId="46" priority="7">
      <formula>OR(#REF!="NG",#REF!="NG")</formula>
    </cfRule>
  </conditionalFormatting>
  <conditionalFormatting sqref="E58">
    <cfRule type="expression" dxfId="45" priority="5">
      <formula>OR(#REF!="NG",#REF!="NG")</formula>
    </cfRule>
  </conditionalFormatting>
  <conditionalFormatting sqref="E81:E84">
    <cfRule type="expression" dxfId="44" priority="6">
      <formula>OR(#REF!="NG",#REF!="NG")</formula>
    </cfRule>
  </conditionalFormatting>
  <conditionalFormatting sqref="E96 E99">
    <cfRule type="expression" dxfId="43" priority="8">
      <formula>#REF!="NG"</formula>
    </cfRule>
  </conditionalFormatting>
  <conditionalFormatting sqref="K81">
    <cfRule type="expression" dxfId="42" priority="3">
      <formula>$K$81="NG"</formula>
    </cfRule>
  </conditionalFormatting>
  <conditionalFormatting sqref="K58">
    <cfRule type="expression" dxfId="41" priority="2">
      <formula>$K$58="NG"</formula>
    </cfRule>
  </conditionalFormatting>
  <conditionalFormatting sqref="K95">
    <cfRule type="expression" dxfId="40" priority="1">
      <formula>$K$81="NG"</formula>
    </cfRule>
  </conditionalFormatting>
  <pageMargins left="0.7" right="0.7" top="0.75" bottom="0.75" header="0.3" footer="0.3"/>
  <pageSetup paperSize="9" scale="67" orientation="portrait" r:id="rId1"/>
  <rowBreaks count="2" manualBreakCount="2">
    <brk id="40" max="6" man="1"/>
    <brk id="6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5C58-DEE6-48A1-985F-EF1563B12570}">
  <sheetPr>
    <tabColor theme="9" tint="0.79998168889431442"/>
  </sheetPr>
  <dimension ref="B1:M108"/>
  <sheetViews>
    <sheetView view="pageBreakPreview" zoomScaleNormal="100" zoomScaleSheetLayoutView="100" workbookViewId="0">
      <selection activeCell="F2" sqref="F2"/>
    </sheetView>
  </sheetViews>
  <sheetFormatPr defaultColWidth="9" defaultRowHeight="15.75" outlineLevelCol="1"/>
  <cols>
    <col min="1" max="1" width="2.625" style="156" customWidth="1"/>
    <col min="2" max="2" width="34.25" style="156" customWidth="1"/>
    <col min="3" max="7" width="10.625" style="156" customWidth="1"/>
    <col min="8" max="8" width="6.75" style="156" bestFit="1" customWidth="1"/>
    <col min="9" max="12" width="9" style="156" hidden="1" customWidth="1" outlineLevel="1"/>
    <col min="13" max="13" width="9" style="156" collapsed="1"/>
    <col min="14" max="16384" width="9" style="156"/>
  </cols>
  <sheetData>
    <row r="1" spans="2:7" ht="16.5" thickBot="1">
      <c r="B1" s="186" t="s">
        <v>232</v>
      </c>
      <c r="E1" s="380" t="s">
        <v>274</v>
      </c>
      <c r="F1" s="409"/>
      <c r="G1" s="410"/>
    </row>
    <row r="2" spans="2:7">
      <c r="B2" s="155"/>
    </row>
    <row r="3" spans="2:7" s="157" customFormat="1" ht="18.75" customHeight="1">
      <c r="B3" s="187" t="s">
        <v>186</v>
      </c>
    </row>
    <row r="4" spans="2:7" s="157" customFormat="1" ht="18.75" customHeight="1" thickBot="1">
      <c r="B4" s="158" t="str">
        <f>"（大学名："&amp;$F$1&amp;"）"</f>
        <v>（大学名：）</v>
      </c>
      <c r="E4" s="169" t="s">
        <v>97</v>
      </c>
    </row>
    <row r="5" spans="2:7" s="158" customFormat="1" ht="22.5">
      <c r="B5" s="190" t="s">
        <v>162</v>
      </c>
      <c r="C5" s="202" t="s">
        <v>114</v>
      </c>
      <c r="D5" s="202" t="s">
        <v>113</v>
      </c>
      <c r="E5" s="203" t="s">
        <v>110</v>
      </c>
      <c r="G5" s="169"/>
    </row>
    <row r="6" spans="2:7" s="157" customFormat="1" ht="22.5" customHeight="1" thickBot="1">
      <c r="B6" s="200" t="s">
        <v>163</v>
      </c>
      <c r="C6" s="205"/>
      <c r="D6" s="205"/>
      <c r="E6" s="206"/>
    </row>
    <row r="7" spans="2:7" s="157" customFormat="1" ht="22.5" customHeight="1" thickTop="1">
      <c r="B7" s="191" t="s">
        <v>165</v>
      </c>
      <c r="C7" s="188"/>
      <c r="D7" s="188"/>
      <c r="E7" s="192"/>
    </row>
    <row r="8" spans="2:7" s="157" customFormat="1" ht="22.5" customHeight="1">
      <c r="B8" s="261" t="s">
        <v>275</v>
      </c>
      <c r="C8" s="274"/>
      <c r="D8" s="274"/>
      <c r="E8" s="384"/>
    </row>
    <row r="9" spans="2:7" s="157" customFormat="1" ht="22.5" customHeight="1">
      <c r="B9" s="237" t="s">
        <v>276</v>
      </c>
      <c r="C9" s="265"/>
      <c r="D9" s="265"/>
      <c r="E9" s="385"/>
    </row>
    <row r="10" spans="2:7" s="157" customFormat="1" ht="22.5" customHeight="1">
      <c r="B10" s="237" t="s">
        <v>277</v>
      </c>
      <c r="C10" s="265"/>
      <c r="D10" s="265"/>
      <c r="E10" s="385"/>
    </row>
    <row r="11" spans="2:7" s="157" customFormat="1" ht="22.5" customHeight="1" thickBot="1">
      <c r="B11" s="270" t="s">
        <v>278</v>
      </c>
      <c r="C11" s="271"/>
      <c r="D11" s="271"/>
      <c r="E11" s="386"/>
    </row>
    <row r="12" spans="2:7" s="158" customFormat="1" ht="22.5" customHeight="1" thickTop="1">
      <c r="B12" s="193" t="s">
        <v>164</v>
      </c>
      <c r="C12" s="170" t="s">
        <v>114</v>
      </c>
      <c r="D12" s="170" t="s">
        <v>113</v>
      </c>
      <c r="E12" s="204" t="s">
        <v>110</v>
      </c>
    </row>
    <row r="13" spans="2:7" s="157" customFormat="1" ht="22.5" customHeight="1" thickBot="1">
      <c r="B13" s="201" t="s">
        <v>166</v>
      </c>
      <c r="C13" s="189">
        <f>SUM(C14:C15)</f>
        <v>0</v>
      </c>
      <c r="D13" s="189">
        <f t="shared" ref="D13:E13" si="0">SUM(D14:D15)</f>
        <v>0</v>
      </c>
      <c r="E13" s="197">
        <f t="shared" si="0"/>
        <v>0</v>
      </c>
    </row>
    <row r="14" spans="2:7" s="157" customFormat="1" ht="22.5" customHeight="1" thickTop="1">
      <c r="B14" s="194" t="s">
        <v>167</v>
      </c>
      <c r="C14" s="180"/>
      <c r="D14" s="180"/>
      <c r="E14" s="181"/>
    </row>
    <row r="15" spans="2:7" s="157" customFormat="1" ht="22.5" customHeight="1">
      <c r="B15" s="195" t="s">
        <v>168</v>
      </c>
      <c r="C15" s="159"/>
      <c r="D15" s="159"/>
      <c r="E15" s="196"/>
    </row>
    <row r="16" spans="2:7" s="157" customFormat="1" ht="22.5" customHeight="1">
      <c r="B16" s="261" t="s">
        <v>279</v>
      </c>
      <c r="C16" s="274"/>
      <c r="D16" s="274"/>
      <c r="E16" s="384"/>
    </row>
    <row r="17" spans="2:7" s="157" customFormat="1" ht="22.5" customHeight="1">
      <c r="B17" s="237" t="s">
        <v>276</v>
      </c>
      <c r="C17" s="265"/>
      <c r="D17" s="265"/>
      <c r="E17" s="385"/>
    </row>
    <row r="18" spans="2:7" s="157" customFormat="1" ht="22.5" customHeight="1">
      <c r="B18" s="237" t="s">
        <v>277</v>
      </c>
      <c r="C18" s="265"/>
      <c r="D18" s="265"/>
      <c r="E18" s="385"/>
    </row>
    <row r="19" spans="2:7" s="157" customFormat="1" ht="22.5" customHeight="1" thickBot="1">
      <c r="B19" s="270" t="s">
        <v>278</v>
      </c>
      <c r="C19" s="271"/>
      <c r="D19" s="271"/>
      <c r="E19" s="386"/>
    </row>
    <row r="20" spans="2:7" s="158" customFormat="1" ht="22.5" customHeight="1" thickTop="1">
      <c r="B20" s="193" t="s">
        <v>115</v>
      </c>
      <c r="C20" s="170" t="s">
        <v>114</v>
      </c>
      <c r="D20" s="170" t="s">
        <v>113</v>
      </c>
      <c r="E20" s="204" t="s">
        <v>110</v>
      </c>
    </row>
    <row r="21" spans="2:7" s="157" customFormat="1" ht="22.5" customHeight="1" thickBot="1">
      <c r="B21" s="201" t="s">
        <v>171</v>
      </c>
      <c r="C21" s="189">
        <f>SUM(C22:C23)</f>
        <v>0</v>
      </c>
      <c r="D21" s="189">
        <f t="shared" ref="D21:E21" si="1">SUM(D22:D23)</f>
        <v>0</v>
      </c>
      <c r="E21" s="197">
        <f t="shared" si="1"/>
        <v>0</v>
      </c>
    </row>
    <row r="22" spans="2:7" s="157" customFormat="1" ht="22.5" customHeight="1" thickTop="1">
      <c r="B22" s="198" t="s">
        <v>169</v>
      </c>
      <c r="C22" s="180"/>
      <c r="D22" s="180"/>
      <c r="E22" s="181"/>
    </row>
    <row r="23" spans="2:7" s="157" customFormat="1" ht="22.5" customHeight="1" thickBot="1">
      <c r="B23" s="199" t="s">
        <v>170</v>
      </c>
      <c r="C23" s="159"/>
      <c r="D23" s="159"/>
      <c r="E23" s="196"/>
    </row>
    <row r="24" spans="2:7" s="157" customFormat="1" ht="31.5" customHeight="1">
      <c r="B24" s="388" t="s">
        <v>231</v>
      </c>
      <c r="C24" s="389"/>
      <c r="D24" s="389"/>
      <c r="E24" s="389"/>
      <c r="F24" s="294"/>
      <c r="G24" s="294"/>
    </row>
    <row r="25" spans="2:7" s="157" customFormat="1" ht="18.75" customHeight="1">
      <c r="B25" s="390" t="s">
        <v>222</v>
      </c>
      <c r="C25" s="391"/>
      <c r="D25" s="391"/>
      <c r="E25" s="391"/>
    </row>
    <row r="26" spans="2:7" s="157" customFormat="1" ht="18.75" customHeight="1"/>
    <row r="27" spans="2:7" s="157" customFormat="1" ht="18.75" customHeight="1">
      <c r="B27" s="187" t="s">
        <v>199</v>
      </c>
    </row>
    <row r="28" spans="2:7" s="157" customFormat="1" ht="18.75" customHeight="1" thickBot="1">
      <c r="B28" s="158" t="str">
        <f>"（大学名："&amp;$F$1&amp;"）"</f>
        <v>（大学名：）</v>
      </c>
      <c r="E28" s="169" t="s">
        <v>125</v>
      </c>
    </row>
    <row r="29" spans="2:7" s="158" customFormat="1" ht="22.5">
      <c r="B29" s="190" t="s">
        <v>124</v>
      </c>
      <c r="C29" s="202" t="s">
        <v>114</v>
      </c>
      <c r="D29" s="202" t="s">
        <v>113</v>
      </c>
      <c r="E29" s="203" t="s">
        <v>110</v>
      </c>
    </row>
    <row r="30" spans="2:7" s="157" customFormat="1" ht="22.5" customHeight="1">
      <c r="B30" s="215" t="s">
        <v>172</v>
      </c>
      <c r="C30" s="161"/>
      <c r="D30" s="161"/>
      <c r="E30" s="216"/>
    </row>
    <row r="31" spans="2:7" s="157" customFormat="1" ht="22.5" customHeight="1" thickBot="1">
      <c r="B31" s="200" t="s">
        <v>173</v>
      </c>
      <c r="C31" s="242"/>
      <c r="D31" s="242"/>
      <c r="E31" s="243"/>
    </row>
    <row r="32" spans="2:7" s="157" customFormat="1" ht="22.5" customHeight="1" thickTop="1" thickBot="1">
      <c r="B32" s="266" t="s">
        <v>174</v>
      </c>
      <c r="C32" s="275" t="e">
        <f>C31/C30</f>
        <v>#DIV/0!</v>
      </c>
      <c r="D32" s="275" t="e">
        <f>D31/D30</f>
        <v>#DIV/0!</v>
      </c>
      <c r="E32" s="376" t="e">
        <f>E31/E30</f>
        <v>#DIV/0!</v>
      </c>
    </row>
    <row r="33" spans="2:7" s="157" customFormat="1" ht="22.5" customHeight="1">
      <c r="B33" s="392" t="s">
        <v>187</v>
      </c>
      <c r="C33" s="393"/>
      <c r="D33" s="393"/>
      <c r="E33" s="393"/>
    </row>
    <row r="34" spans="2:7" s="157" customFormat="1" ht="22.5" customHeight="1">
      <c r="B34" s="209"/>
      <c r="C34" s="185"/>
      <c r="D34" s="185"/>
      <c r="E34" s="185"/>
    </row>
    <row r="35" spans="2:7" s="157" customFormat="1" ht="22.5" customHeight="1" thickBot="1">
      <c r="E35" s="169" t="s">
        <v>128</v>
      </c>
    </row>
    <row r="36" spans="2:7" s="158" customFormat="1" ht="22.5" customHeight="1">
      <c r="B36" s="218" t="s">
        <v>177</v>
      </c>
      <c r="C36" s="202" t="s">
        <v>114</v>
      </c>
      <c r="D36" s="202" t="s">
        <v>113</v>
      </c>
      <c r="E36" s="203" t="s">
        <v>110</v>
      </c>
    </row>
    <row r="37" spans="2:7" s="157" customFormat="1" ht="22.5" customHeight="1">
      <c r="B37" s="199" t="s">
        <v>176</v>
      </c>
      <c r="C37" s="159"/>
      <c r="D37" s="159"/>
      <c r="E37" s="196"/>
    </row>
    <row r="38" spans="2:7" s="157" customFormat="1" ht="22.5" customHeight="1" thickBot="1">
      <c r="B38" s="219" t="s">
        <v>188</v>
      </c>
      <c r="C38" s="220"/>
      <c r="D38" s="220"/>
      <c r="E38" s="221"/>
    </row>
    <row r="39" spans="2:7" s="157" customFormat="1" ht="22.5" customHeight="1">
      <c r="B39" s="394" t="s">
        <v>223</v>
      </c>
      <c r="C39" s="389"/>
      <c r="D39" s="389"/>
      <c r="E39" s="389"/>
      <c r="F39" s="294"/>
      <c r="G39" s="294"/>
    </row>
    <row r="40" spans="2:7" s="157" customFormat="1" ht="22.5" customHeight="1">
      <c r="B40" s="211"/>
      <c r="C40" s="210"/>
      <c r="D40" s="210"/>
      <c r="E40" s="210"/>
    </row>
    <row r="41" spans="2:7" s="157" customFormat="1" ht="18.75" customHeight="1"/>
    <row r="42" spans="2:7">
      <c r="B42" s="187" t="s">
        <v>200</v>
      </c>
      <c r="C42" s="157"/>
      <c r="D42" s="157"/>
      <c r="E42" s="157"/>
    </row>
    <row r="43" spans="2:7">
      <c r="B43" s="212"/>
      <c r="C43" s="157"/>
      <c r="D43" s="157"/>
      <c r="E43" s="157"/>
    </row>
    <row r="44" spans="2:7" s="157" customFormat="1" ht="18.75" customHeight="1" thickBot="1">
      <c r="B44" s="158" t="str">
        <f>"（大学名："&amp;$F$1&amp;"）"</f>
        <v>（大学名：）</v>
      </c>
      <c r="E44" s="169" t="s">
        <v>97</v>
      </c>
    </row>
    <row r="45" spans="2:7" s="158" customFormat="1" ht="22.5">
      <c r="B45" s="222"/>
      <c r="C45" s="202" t="s">
        <v>114</v>
      </c>
      <c r="D45" s="202" t="s">
        <v>116</v>
      </c>
      <c r="E45" s="203" t="s">
        <v>110</v>
      </c>
    </row>
    <row r="46" spans="2:7" s="157" customFormat="1" ht="22.5" customHeight="1">
      <c r="B46" s="191" t="s">
        <v>111</v>
      </c>
      <c r="C46" s="214"/>
      <c r="D46" s="214"/>
      <c r="E46" s="223"/>
    </row>
    <row r="47" spans="2:7" s="157" customFormat="1" ht="22.5" customHeight="1">
      <c r="B47" s="215" t="s">
        <v>112</v>
      </c>
      <c r="C47" s="160"/>
      <c r="D47" s="160"/>
      <c r="E47" s="224"/>
    </row>
    <row r="48" spans="2:7" s="157" customFormat="1" ht="22.5" customHeight="1" thickBot="1">
      <c r="B48" s="217" t="s">
        <v>175</v>
      </c>
      <c r="C48" s="225"/>
      <c r="D48" s="225"/>
      <c r="E48" s="226"/>
    </row>
    <row r="49" spans="2:11" s="157" customFormat="1" ht="22.5" customHeight="1">
      <c r="B49" s="208" t="s">
        <v>224</v>
      </c>
      <c r="C49" s="213"/>
      <c r="D49" s="213"/>
      <c r="E49" s="213"/>
    </row>
    <row r="51" spans="2:11">
      <c r="B51" s="187" t="s">
        <v>121</v>
      </c>
      <c r="C51" s="157"/>
      <c r="D51" s="157"/>
      <c r="E51" s="157"/>
    </row>
    <row r="52" spans="2:11">
      <c r="B52" s="157" t="s">
        <v>178</v>
      </c>
      <c r="C52" s="157"/>
      <c r="D52" s="157"/>
      <c r="E52" s="157"/>
    </row>
    <row r="53" spans="2:11">
      <c r="B53" s="228"/>
      <c r="C53" s="157"/>
      <c r="D53" s="157"/>
      <c r="E53" s="157"/>
    </row>
    <row r="54" spans="2:11" ht="22.7" customHeight="1" thickBot="1">
      <c r="B54" s="158" t="str">
        <f>"（大学名："&amp;$F$1&amp;"）"</f>
        <v>（大学名：）</v>
      </c>
      <c r="C54" s="229"/>
      <c r="D54" s="229"/>
      <c r="E54" s="229"/>
      <c r="F54" s="169" t="s">
        <v>129</v>
      </c>
    </row>
    <row r="55" spans="2:11" ht="15.75" customHeight="1">
      <c r="B55" s="395"/>
      <c r="C55" s="397" t="s">
        <v>114</v>
      </c>
      <c r="D55" s="397" t="s">
        <v>117</v>
      </c>
      <c r="E55" s="399" t="s">
        <v>118</v>
      </c>
      <c r="F55" s="400"/>
    </row>
    <row r="56" spans="2:11" ht="15.75" customHeight="1">
      <c r="B56" s="396"/>
      <c r="C56" s="398"/>
      <c r="D56" s="398"/>
      <c r="E56" s="227" t="s">
        <v>119</v>
      </c>
      <c r="F56" s="204" t="s">
        <v>120</v>
      </c>
      <c r="I56" s="162" t="s">
        <v>269</v>
      </c>
      <c r="J56" s="162"/>
    </row>
    <row r="57" spans="2:11" ht="22.5" customHeight="1">
      <c r="B57" s="298" t="s">
        <v>202</v>
      </c>
      <c r="C57" s="283">
        <f>C22</f>
        <v>0</v>
      </c>
      <c r="D57" s="283">
        <f>D22</f>
        <v>0</v>
      </c>
      <c r="E57" s="283">
        <f>E22</f>
        <v>0</v>
      </c>
      <c r="F57" s="204"/>
      <c r="I57" s="362" t="s">
        <v>270</v>
      </c>
      <c r="J57" s="162" t="s">
        <v>271</v>
      </c>
      <c r="K57" s="162" t="s">
        <v>157</v>
      </c>
    </row>
    <row r="58" spans="2:11" ht="22.5" customHeight="1" thickBot="1">
      <c r="B58" s="282" t="s">
        <v>180</v>
      </c>
      <c r="C58" s="284"/>
      <c r="D58" s="284"/>
      <c r="E58" s="284"/>
      <c r="F58" s="299" t="e">
        <f>E58/C58</f>
        <v>#DIV/0!</v>
      </c>
      <c r="I58" s="363" t="e">
        <f>IF(F58&lt;2.2,"NG","OK")</f>
        <v>#DIV/0!</v>
      </c>
      <c r="J58" s="363" t="e">
        <f>IF(E64&lt;0.3,"NG","OK")</f>
        <v>#DIV/0!</v>
      </c>
      <c r="K58" s="364" t="e">
        <f>IF(OR(I58="OK",J58="OK")=TRUE,"OK","NG")</f>
        <v>#DIV/0!</v>
      </c>
    </row>
    <row r="59" spans="2:11" ht="22.5" customHeight="1" thickTop="1">
      <c r="B59" s="191" t="s">
        <v>201</v>
      </c>
      <c r="C59" s="264">
        <f>SUM(C61:C63)</f>
        <v>0</v>
      </c>
      <c r="D59" s="264">
        <f t="shared" ref="D59:E59" si="2">SUM(D61:D63)</f>
        <v>0</v>
      </c>
      <c r="E59" s="264">
        <f t="shared" si="2"/>
        <v>0</v>
      </c>
      <c r="F59" s="260"/>
    </row>
    <row r="60" spans="2:11" ht="22.5" customHeight="1">
      <c r="B60" s="261" t="s">
        <v>189</v>
      </c>
      <c r="C60" s="274"/>
      <c r="D60" s="274"/>
      <c r="E60" s="274"/>
      <c r="F60" s="262"/>
    </row>
    <row r="61" spans="2:11" ht="22.5" customHeight="1">
      <c r="B61" s="237" t="s">
        <v>190</v>
      </c>
      <c r="C61" s="265"/>
      <c r="D61" s="265"/>
      <c r="E61" s="265"/>
      <c r="F61" s="263"/>
    </row>
    <row r="62" spans="2:11" ht="22.5" customHeight="1">
      <c r="B62" s="237" t="s">
        <v>191</v>
      </c>
      <c r="C62" s="265"/>
      <c r="D62" s="265"/>
      <c r="E62" s="265"/>
      <c r="F62" s="263"/>
    </row>
    <row r="63" spans="2:11" ht="22.5" customHeight="1" thickBot="1">
      <c r="B63" s="270" t="s">
        <v>192</v>
      </c>
      <c r="C63" s="271"/>
      <c r="D63" s="271"/>
      <c r="E63" s="271"/>
      <c r="F63" s="272"/>
    </row>
    <row r="64" spans="2:11" ht="22.5" customHeight="1" thickTop="1" thickBot="1">
      <c r="B64" s="266" t="s">
        <v>174</v>
      </c>
      <c r="C64" s="267" t="e">
        <f>C58/C57</f>
        <v>#DIV/0!</v>
      </c>
      <c r="D64" s="267" t="e">
        <f t="shared" ref="D64:E64" si="3">D58/D57</f>
        <v>#DIV/0!</v>
      </c>
      <c r="E64" s="268" t="e">
        <f t="shared" si="3"/>
        <v>#DIV/0!</v>
      </c>
      <c r="F64" s="269"/>
    </row>
    <row r="65" spans="2:11" ht="22.5" customHeight="1">
      <c r="B65" s="394" t="s">
        <v>225</v>
      </c>
      <c r="C65" s="389"/>
      <c r="D65" s="389"/>
      <c r="E65" s="389"/>
      <c r="F65" s="389"/>
    </row>
    <row r="66" spans="2:11">
      <c r="B66" s="208"/>
      <c r="C66" s="164"/>
      <c r="D66" s="164"/>
      <c r="E66" s="164"/>
    </row>
    <row r="67" spans="2:11">
      <c r="B67" s="163"/>
      <c r="C67" s="165"/>
      <c r="D67" s="165"/>
      <c r="E67" s="165"/>
      <c r="F67" s="165"/>
    </row>
    <row r="68" spans="2:11">
      <c r="B68" s="163"/>
      <c r="C68" s="165"/>
      <c r="D68" s="165"/>
      <c r="E68" s="165"/>
      <c r="F68" s="165"/>
    </row>
    <row r="69" spans="2:11" s="162" customFormat="1">
      <c r="B69" s="187" t="s">
        <v>122</v>
      </c>
      <c r="C69" s="157"/>
      <c r="D69" s="157"/>
      <c r="E69" s="157"/>
      <c r="F69" s="156"/>
    </row>
    <row r="70" spans="2:11" s="162" customFormat="1">
      <c r="B70" s="157" t="s">
        <v>181</v>
      </c>
      <c r="C70" s="157"/>
      <c r="D70" s="157"/>
      <c r="E70" s="157"/>
      <c r="F70" s="156"/>
    </row>
    <row r="71" spans="2:11" s="162" customFormat="1">
      <c r="B71" s="228"/>
      <c r="C71" s="157"/>
      <c r="D71" s="157"/>
      <c r="E71" s="157"/>
      <c r="F71" s="156"/>
    </row>
    <row r="72" spans="2:11" s="162" customFormat="1" ht="16.5" thickBot="1">
      <c r="B72" s="158" t="str">
        <f>"（大学名："&amp;$F$1&amp;"）"</f>
        <v>（大学名：）</v>
      </c>
      <c r="C72" s="157"/>
      <c r="D72" s="157"/>
      <c r="E72" s="169" t="s">
        <v>203</v>
      </c>
    </row>
    <row r="73" spans="2:11" ht="22.7" customHeight="1">
      <c r="B73" s="403"/>
      <c r="C73" s="397" t="s">
        <v>114</v>
      </c>
      <c r="D73" s="397" t="s">
        <v>117</v>
      </c>
      <c r="E73" s="405" t="s">
        <v>226</v>
      </c>
    </row>
    <row r="74" spans="2:11" ht="22.7" customHeight="1">
      <c r="B74" s="404"/>
      <c r="C74" s="398"/>
      <c r="D74" s="398"/>
      <c r="E74" s="406"/>
    </row>
    <row r="75" spans="2:11" ht="22.7" customHeight="1" thickBot="1">
      <c r="B75" s="217" t="s">
        <v>193</v>
      </c>
      <c r="C75" s="232"/>
      <c r="D75" s="232"/>
      <c r="E75" s="241"/>
      <c r="F75" s="300"/>
    </row>
    <row r="76" spans="2:11" ht="22.7" customHeight="1">
      <c r="B76" s="392" t="s">
        <v>227</v>
      </c>
      <c r="C76" s="393"/>
      <c r="D76" s="393"/>
      <c r="E76" s="393"/>
      <c r="F76"/>
    </row>
    <row r="77" spans="2:11" ht="22.7" customHeight="1">
      <c r="B77" s="163"/>
      <c r="C77" s="230"/>
      <c r="D77" s="230"/>
      <c r="E77" s="230"/>
      <c r="F77" s="231"/>
    </row>
    <row r="78" spans="2:11" s="162" customFormat="1" ht="16.5" thickBot="1">
      <c r="B78" s="157"/>
      <c r="C78" s="157"/>
      <c r="D78" s="157"/>
      <c r="E78" s="156"/>
      <c r="F78" s="169" t="s">
        <v>129</v>
      </c>
    </row>
    <row r="79" spans="2:11" ht="22.7" customHeight="1">
      <c r="B79" s="403"/>
      <c r="C79" s="397" t="s">
        <v>114</v>
      </c>
      <c r="D79" s="397" t="s">
        <v>117</v>
      </c>
      <c r="E79" s="399" t="s">
        <v>118</v>
      </c>
      <c r="F79" s="400"/>
      <c r="I79" s="162" t="s">
        <v>269</v>
      </c>
      <c r="J79" s="162"/>
    </row>
    <row r="80" spans="2:11" ht="22.7" customHeight="1">
      <c r="B80" s="404"/>
      <c r="C80" s="398"/>
      <c r="D80" s="398"/>
      <c r="E80" s="227" t="s">
        <v>119</v>
      </c>
      <c r="F80" s="204" t="s">
        <v>120</v>
      </c>
      <c r="I80" s="362" t="s">
        <v>272</v>
      </c>
      <c r="J80" s="162" t="s">
        <v>270</v>
      </c>
      <c r="K80" s="162" t="s">
        <v>157</v>
      </c>
    </row>
    <row r="81" spans="2:11" ht="22.7" customHeight="1" thickBot="1">
      <c r="B81" s="200" t="s">
        <v>195</v>
      </c>
      <c r="C81" s="242">
        <f>SUM(C83:C84)</f>
        <v>0</v>
      </c>
      <c r="D81" s="242">
        <f>SUM(D83:D84)</f>
        <v>0</v>
      </c>
      <c r="E81" s="242">
        <f>SUM(E83:E84)</f>
        <v>0</v>
      </c>
      <c r="F81" s="273" t="e">
        <f>E81/C81</f>
        <v>#DIV/0!</v>
      </c>
      <c r="I81" s="363" t="e">
        <f>IF(F81&lt;1.4,"NG","OK")</f>
        <v>#DIV/0!</v>
      </c>
      <c r="J81" s="363" t="e">
        <f>IF(E85&lt;0.3,"NG","OK")</f>
        <v>#DIV/0!</v>
      </c>
      <c r="K81" s="364" t="e">
        <f>IF(OR(I81="OK",J81="OK")=TRUE,"OK","NG")</f>
        <v>#DIV/0!</v>
      </c>
    </row>
    <row r="82" spans="2:11" ht="22.7" customHeight="1" thickTop="1">
      <c r="B82" s="239" t="s">
        <v>196</v>
      </c>
      <c r="C82" s="278"/>
      <c r="D82" s="278"/>
      <c r="E82" s="278"/>
      <c r="F82" s="279"/>
    </row>
    <row r="83" spans="2:11" ht="22.7" customHeight="1">
      <c r="B83" s="237" t="s">
        <v>228</v>
      </c>
      <c r="C83" s="176"/>
      <c r="D83" s="176"/>
      <c r="E83" s="176"/>
      <c r="F83" s="280"/>
    </row>
    <row r="84" spans="2:11" ht="22.7" customHeight="1" thickBot="1">
      <c r="B84" s="270" t="s">
        <v>194</v>
      </c>
      <c r="C84" s="285"/>
      <c r="D84" s="285"/>
      <c r="E84" s="285"/>
      <c r="F84" s="286"/>
    </row>
    <row r="85" spans="2:11" ht="22.7" customHeight="1" thickTop="1" thickBot="1">
      <c r="B85" s="266" t="s">
        <v>174</v>
      </c>
      <c r="C85" s="275" t="e">
        <f>C81/C75</f>
        <v>#DIV/0!</v>
      </c>
      <c r="D85" s="275" t="e">
        <f>D81/D75</f>
        <v>#DIV/0!</v>
      </c>
      <c r="E85" s="276" t="e">
        <f>E81/E75</f>
        <v>#DIV/0!</v>
      </c>
      <c r="F85" s="277"/>
    </row>
    <row r="86" spans="2:11" ht="33" customHeight="1">
      <c r="B86" s="407" t="s">
        <v>233</v>
      </c>
      <c r="C86" s="402"/>
      <c r="D86" s="402"/>
      <c r="E86" s="402"/>
      <c r="F86" s="402"/>
      <c r="G86" s="294"/>
    </row>
    <row r="87" spans="2:11">
      <c r="B87" s="208" t="s">
        <v>182</v>
      </c>
      <c r="C87" s="166"/>
      <c r="D87" s="166"/>
      <c r="E87" s="166"/>
      <c r="F87" s="166"/>
    </row>
    <row r="89" spans="2:11">
      <c r="B89" s="187" t="s">
        <v>123</v>
      </c>
      <c r="C89" s="157"/>
      <c r="D89" s="157"/>
      <c r="E89" s="157"/>
    </row>
    <row r="90" spans="2:11">
      <c r="B90" s="157" t="s">
        <v>185</v>
      </c>
      <c r="C90" s="157"/>
      <c r="D90" s="157"/>
      <c r="E90" s="157"/>
    </row>
    <row r="91" spans="2:11">
      <c r="B91" s="228"/>
      <c r="C91" s="157"/>
      <c r="D91" s="157"/>
      <c r="E91" s="157"/>
    </row>
    <row r="92" spans="2:11" ht="22.7" customHeight="1" thickBot="1">
      <c r="B92" s="158" t="str">
        <f>"（大学名："&amp;$F$1&amp;"）"</f>
        <v>（大学名：）</v>
      </c>
      <c r="C92" s="408" t="s">
        <v>229</v>
      </c>
      <c r="D92" s="408"/>
      <c r="E92" s="408"/>
    </row>
    <row r="93" spans="2:11" ht="22.7" customHeight="1">
      <c r="B93" s="240"/>
      <c r="C93" s="202" t="s">
        <v>114</v>
      </c>
      <c r="D93" s="202" t="s">
        <v>113</v>
      </c>
      <c r="E93" s="203" t="s">
        <v>110</v>
      </c>
      <c r="I93" s="162" t="s">
        <v>269</v>
      </c>
      <c r="J93" s="162"/>
    </row>
    <row r="94" spans="2:11" ht="22.7" customHeight="1" thickBot="1">
      <c r="B94" s="200" t="s">
        <v>159</v>
      </c>
      <c r="C94" s="242">
        <f>C96+C97</f>
        <v>0</v>
      </c>
      <c r="D94" s="242">
        <f t="shared" ref="D94:E94" si="4">D96+D97</f>
        <v>0</v>
      </c>
      <c r="E94" s="243">
        <f t="shared" si="4"/>
        <v>0</v>
      </c>
      <c r="G94" s="173"/>
      <c r="I94" s="362" t="s">
        <v>157</v>
      </c>
      <c r="J94" s="162"/>
      <c r="K94" s="162"/>
    </row>
    <row r="95" spans="2:11" ht="22.7" customHeight="1" thickTop="1">
      <c r="B95" s="235" t="s">
        <v>161</v>
      </c>
      <c r="C95" s="245"/>
      <c r="D95" s="245"/>
      <c r="E95" s="246"/>
      <c r="I95" s="364" t="e">
        <f>IF(E100&lt;0.6,"NG","OK")</f>
        <v>#DIV/0!</v>
      </c>
      <c r="J95" s="363"/>
      <c r="K95" s="364"/>
    </row>
    <row r="96" spans="2:11" ht="22.7" customHeight="1">
      <c r="B96" s="237" t="s">
        <v>149</v>
      </c>
      <c r="C96" s="176"/>
      <c r="D96" s="176"/>
      <c r="E96" s="238"/>
    </row>
    <row r="97" spans="2:7" ht="22.7" customHeight="1" thickBot="1">
      <c r="B97" s="233" t="s">
        <v>150</v>
      </c>
      <c r="C97" s="178"/>
      <c r="D97" s="178"/>
      <c r="E97" s="234"/>
    </row>
    <row r="98" spans="2:7" ht="22.5" customHeight="1" thickTop="1">
      <c r="B98" s="239" t="s">
        <v>160</v>
      </c>
      <c r="C98" s="377"/>
      <c r="D98" s="377"/>
      <c r="E98" s="378"/>
    </row>
    <row r="99" spans="2:7" ht="22.5" customHeight="1" thickBot="1">
      <c r="B99" s="235" t="s">
        <v>158</v>
      </c>
      <c r="C99" s="179"/>
      <c r="D99" s="179"/>
      <c r="E99" s="236"/>
    </row>
    <row r="100" spans="2:7" ht="29.25" customHeight="1" thickBot="1">
      <c r="B100" s="177" t="s">
        <v>234</v>
      </c>
      <c r="C100" s="183" t="e">
        <f>C99/C96</f>
        <v>#DIV/0!</v>
      </c>
      <c r="D100" s="183" t="e">
        <f>D99/D96</f>
        <v>#DIV/0!</v>
      </c>
      <c r="E100" s="184" t="e">
        <f>E99/E96</f>
        <v>#DIV/0!</v>
      </c>
    </row>
    <row r="101" spans="2:7" ht="34.5" customHeight="1">
      <c r="B101" s="401" t="s">
        <v>230</v>
      </c>
      <c r="C101" s="402"/>
      <c r="D101" s="402"/>
      <c r="E101" s="402"/>
      <c r="F101" s="294"/>
      <c r="G101" s="294"/>
    </row>
    <row r="102" spans="2:7" ht="23.25" customHeight="1">
      <c r="B102" s="207"/>
      <c r="C102" s="244"/>
      <c r="D102" s="244"/>
      <c r="E102" s="244"/>
      <c r="F102"/>
    </row>
    <row r="104" spans="2:7" s="171" customFormat="1">
      <c r="B104" s="187" t="s">
        <v>148</v>
      </c>
      <c r="C104" s="156"/>
      <c r="D104" s="156"/>
      <c r="E104" s="156"/>
      <c r="F104" s="156"/>
    </row>
    <row r="105" spans="2:7" ht="22.7" customHeight="1" thickBot="1">
      <c r="B105" s="158" t="str">
        <f>"（大学名："&amp;$F$1&amp;"）"</f>
        <v>（大学名：）</v>
      </c>
      <c r="C105" s="157"/>
      <c r="D105" s="157"/>
      <c r="E105" s="169" t="s">
        <v>184</v>
      </c>
    </row>
    <row r="106" spans="2:7" ht="22.7" customHeight="1">
      <c r="B106" s="240"/>
      <c r="C106" s="202" t="s">
        <v>114</v>
      </c>
      <c r="D106" s="202" t="s">
        <v>113</v>
      </c>
      <c r="E106" s="203" t="s">
        <v>110</v>
      </c>
      <c r="F106" s="171"/>
    </row>
    <row r="107" spans="2:7" ht="22.7" customHeight="1">
      <c r="B107" s="215" t="s">
        <v>126</v>
      </c>
      <c r="C107" s="302"/>
      <c r="D107" s="302"/>
      <c r="E107" s="303"/>
    </row>
    <row r="108" spans="2:7" ht="22.7" customHeight="1" thickBot="1">
      <c r="B108" s="217" t="s">
        <v>127</v>
      </c>
      <c r="C108" s="304"/>
      <c r="D108" s="304"/>
      <c r="E108" s="305"/>
    </row>
  </sheetData>
  <mergeCells count="22">
    <mergeCell ref="B55:B56"/>
    <mergeCell ref="C55:C56"/>
    <mergeCell ref="D55:D56"/>
    <mergeCell ref="E55:F55"/>
    <mergeCell ref="F1:G1"/>
    <mergeCell ref="B24:E24"/>
    <mergeCell ref="B25:E25"/>
    <mergeCell ref="B33:E33"/>
    <mergeCell ref="B39:E39"/>
    <mergeCell ref="B101:E101"/>
    <mergeCell ref="B65:F65"/>
    <mergeCell ref="B73:B74"/>
    <mergeCell ref="C73:C74"/>
    <mergeCell ref="D73:D74"/>
    <mergeCell ref="E73:E74"/>
    <mergeCell ref="B76:E76"/>
    <mergeCell ref="B79:B80"/>
    <mergeCell ref="C79:C80"/>
    <mergeCell ref="D79:D80"/>
    <mergeCell ref="E79:F79"/>
    <mergeCell ref="B86:F86"/>
    <mergeCell ref="C92:E92"/>
  </mergeCells>
  <phoneticPr fontId="4"/>
  <conditionalFormatting sqref="C57:E57">
    <cfRule type="expression" dxfId="39" priority="4">
      <formula>OR(#REF!="NG",#REF!="NG")</formula>
    </cfRule>
  </conditionalFormatting>
  <conditionalFormatting sqref="D81:D84">
    <cfRule type="expression" dxfId="38" priority="7">
      <formula>OR(#REF!="NG",#REF!="NG")</formula>
    </cfRule>
  </conditionalFormatting>
  <conditionalFormatting sqref="E58">
    <cfRule type="expression" dxfId="37" priority="5">
      <formula>OR(#REF!="NG",#REF!="NG")</formula>
    </cfRule>
  </conditionalFormatting>
  <conditionalFormatting sqref="E81:E84">
    <cfRule type="expression" dxfId="36" priority="6">
      <formula>OR(#REF!="NG",#REF!="NG")</formula>
    </cfRule>
  </conditionalFormatting>
  <conditionalFormatting sqref="E96 E99">
    <cfRule type="expression" dxfId="35" priority="8">
      <formula>#REF!="NG"</formula>
    </cfRule>
  </conditionalFormatting>
  <conditionalFormatting sqref="K81">
    <cfRule type="expression" dxfId="34" priority="3">
      <formula>$K$81="NG"</formula>
    </cfRule>
  </conditionalFormatting>
  <conditionalFormatting sqref="K58">
    <cfRule type="expression" dxfId="33" priority="2">
      <formula>$K$58="NG"</formula>
    </cfRule>
  </conditionalFormatting>
  <conditionalFormatting sqref="K95">
    <cfRule type="expression" dxfId="32" priority="1">
      <formula>$K$81="NG"</formula>
    </cfRule>
  </conditionalFormatting>
  <pageMargins left="0.7" right="0.7" top="0.75" bottom="0.75" header="0.3" footer="0.3"/>
  <pageSetup paperSize="9" scale="67" orientation="portrait" r:id="rId1"/>
  <rowBreaks count="2" manualBreakCount="2">
    <brk id="40" max="6" man="1"/>
    <brk id="6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7C9B-024C-41A9-91FD-91465FBA813C}">
  <sheetPr>
    <tabColor theme="9" tint="0.79998168889431442"/>
  </sheetPr>
  <dimension ref="B1:M108"/>
  <sheetViews>
    <sheetView view="pageBreakPreview" zoomScaleNormal="100" zoomScaleSheetLayoutView="100" workbookViewId="0">
      <selection activeCell="F2" sqref="F2"/>
    </sheetView>
  </sheetViews>
  <sheetFormatPr defaultColWidth="9" defaultRowHeight="15.75" outlineLevelCol="1"/>
  <cols>
    <col min="1" max="1" width="2.625" style="156" customWidth="1"/>
    <col min="2" max="2" width="34.25" style="156" customWidth="1"/>
    <col min="3" max="7" width="10.625" style="156" customWidth="1"/>
    <col min="8" max="8" width="6.75" style="156" bestFit="1" customWidth="1"/>
    <col min="9" max="12" width="9" style="156" hidden="1" customWidth="1" outlineLevel="1"/>
    <col min="13" max="13" width="9" style="156" collapsed="1"/>
    <col min="14" max="16384" width="9" style="156"/>
  </cols>
  <sheetData>
    <row r="1" spans="2:7" ht="16.5" thickBot="1">
      <c r="B1" s="186" t="s">
        <v>232</v>
      </c>
      <c r="E1" s="380" t="s">
        <v>274</v>
      </c>
      <c r="F1" s="409"/>
      <c r="G1" s="410"/>
    </row>
    <row r="2" spans="2:7">
      <c r="B2" s="155"/>
    </row>
    <row r="3" spans="2:7" s="157" customFormat="1" ht="18.75" customHeight="1">
      <c r="B3" s="187" t="s">
        <v>186</v>
      </c>
    </row>
    <row r="4" spans="2:7" s="157" customFormat="1" ht="18.75" customHeight="1" thickBot="1">
      <c r="B4" s="158" t="str">
        <f>"（大学名："&amp;$F$1&amp;"）"</f>
        <v>（大学名：）</v>
      </c>
      <c r="E4" s="169" t="s">
        <v>97</v>
      </c>
    </row>
    <row r="5" spans="2:7" s="158" customFormat="1" ht="22.5">
      <c r="B5" s="190" t="s">
        <v>162</v>
      </c>
      <c r="C5" s="202" t="s">
        <v>114</v>
      </c>
      <c r="D5" s="202" t="s">
        <v>113</v>
      </c>
      <c r="E5" s="203" t="s">
        <v>110</v>
      </c>
      <c r="G5" s="169"/>
    </row>
    <row r="6" spans="2:7" s="157" customFormat="1" ht="22.5" customHeight="1" thickBot="1">
      <c r="B6" s="200" t="s">
        <v>163</v>
      </c>
      <c r="C6" s="205"/>
      <c r="D6" s="205"/>
      <c r="E6" s="206"/>
    </row>
    <row r="7" spans="2:7" s="157" customFormat="1" ht="22.5" customHeight="1" thickTop="1">
      <c r="B7" s="191" t="s">
        <v>165</v>
      </c>
      <c r="C7" s="188"/>
      <c r="D7" s="188"/>
      <c r="E7" s="192"/>
    </row>
    <row r="8" spans="2:7" s="157" customFormat="1" ht="22.5" customHeight="1">
      <c r="B8" s="261" t="s">
        <v>275</v>
      </c>
      <c r="C8" s="274"/>
      <c r="D8" s="274"/>
      <c r="E8" s="384"/>
    </row>
    <row r="9" spans="2:7" s="157" customFormat="1" ht="22.5" customHeight="1">
      <c r="B9" s="237" t="s">
        <v>276</v>
      </c>
      <c r="C9" s="265"/>
      <c r="D9" s="265"/>
      <c r="E9" s="385"/>
    </row>
    <row r="10" spans="2:7" s="157" customFormat="1" ht="22.5" customHeight="1">
      <c r="B10" s="237" t="s">
        <v>277</v>
      </c>
      <c r="C10" s="265"/>
      <c r="D10" s="265"/>
      <c r="E10" s="385"/>
    </row>
    <row r="11" spans="2:7" s="157" customFormat="1" ht="22.5" customHeight="1" thickBot="1">
      <c r="B11" s="270" t="s">
        <v>278</v>
      </c>
      <c r="C11" s="271"/>
      <c r="D11" s="271"/>
      <c r="E11" s="386"/>
    </row>
    <row r="12" spans="2:7" s="158" customFormat="1" ht="22.5" customHeight="1" thickTop="1">
      <c r="B12" s="193" t="s">
        <v>164</v>
      </c>
      <c r="C12" s="170" t="s">
        <v>114</v>
      </c>
      <c r="D12" s="170" t="s">
        <v>113</v>
      </c>
      <c r="E12" s="204" t="s">
        <v>110</v>
      </c>
    </row>
    <row r="13" spans="2:7" s="157" customFormat="1" ht="22.5" customHeight="1" thickBot="1">
      <c r="B13" s="201" t="s">
        <v>166</v>
      </c>
      <c r="C13" s="189">
        <f>SUM(C14:C15)</f>
        <v>0</v>
      </c>
      <c r="D13" s="189">
        <f t="shared" ref="D13:E13" si="0">SUM(D14:D15)</f>
        <v>0</v>
      </c>
      <c r="E13" s="197">
        <f t="shared" si="0"/>
        <v>0</v>
      </c>
    </row>
    <row r="14" spans="2:7" s="157" customFormat="1" ht="22.5" customHeight="1" thickTop="1">
      <c r="B14" s="194" t="s">
        <v>167</v>
      </c>
      <c r="C14" s="180"/>
      <c r="D14" s="180"/>
      <c r="E14" s="181"/>
    </row>
    <row r="15" spans="2:7" s="157" customFormat="1" ht="22.5" customHeight="1">
      <c r="B15" s="195" t="s">
        <v>168</v>
      </c>
      <c r="C15" s="159"/>
      <c r="D15" s="159"/>
      <c r="E15" s="196"/>
    </row>
    <row r="16" spans="2:7" s="157" customFormat="1" ht="22.5" customHeight="1">
      <c r="B16" s="261" t="s">
        <v>279</v>
      </c>
      <c r="C16" s="274"/>
      <c r="D16" s="274"/>
      <c r="E16" s="384"/>
    </row>
    <row r="17" spans="2:7" s="157" customFormat="1" ht="22.5" customHeight="1">
      <c r="B17" s="237" t="s">
        <v>276</v>
      </c>
      <c r="C17" s="265"/>
      <c r="D17" s="265"/>
      <c r="E17" s="385"/>
    </row>
    <row r="18" spans="2:7" s="157" customFormat="1" ht="22.5" customHeight="1">
      <c r="B18" s="237" t="s">
        <v>277</v>
      </c>
      <c r="C18" s="265"/>
      <c r="D18" s="265"/>
      <c r="E18" s="385"/>
    </row>
    <row r="19" spans="2:7" s="157" customFormat="1" ht="22.5" customHeight="1" thickBot="1">
      <c r="B19" s="270" t="s">
        <v>278</v>
      </c>
      <c r="C19" s="271"/>
      <c r="D19" s="271"/>
      <c r="E19" s="386"/>
    </row>
    <row r="20" spans="2:7" s="158" customFormat="1" ht="22.5" customHeight="1" thickTop="1">
      <c r="B20" s="193" t="s">
        <v>115</v>
      </c>
      <c r="C20" s="170" t="s">
        <v>114</v>
      </c>
      <c r="D20" s="170" t="s">
        <v>113</v>
      </c>
      <c r="E20" s="204" t="s">
        <v>110</v>
      </c>
    </row>
    <row r="21" spans="2:7" s="157" customFormat="1" ht="22.5" customHeight="1" thickBot="1">
      <c r="B21" s="201" t="s">
        <v>171</v>
      </c>
      <c r="C21" s="189">
        <f>SUM(C22:C23)</f>
        <v>0</v>
      </c>
      <c r="D21" s="189">
        <f t="shared" ref="D21:E21" si="1">SUM(D22:D23)</f>
        <v>0</v>
      </c>
      <c r="E21" s="197">
        <f t="shared" si="1"/>
        <v>0</v>
      </c>
    </row>
    <row r="22" spans="2:7" s="157" customFormat="1" ht="22.5" customHeight="1" thickTop="1">
      <c r="B22" s="198" t="s">
        <v>169</v>
      </c>
      <c r="C22" s="180"/>
      <c r="D22" s="180"/>
      <c r="E22" s="181"/>
    </row>
    <row r="23" spans="2:7" s="157" customFormat="1" ht="22.5" customHeight="1" thickBot="1">
      <c r="B23" s="199" t="s">
        <v>170</v>
      </c>
      <c r="C23" s="159"/>
      <c r="D23" s="159"/>
      <c r="E23" s="196"/>
    </row>
    <row r="24" spans="2:7" s="157" customFormat="1" ht="31.5" customHeight="1">
      <c r="B24" s="388" t="s">
        <v>231</v>
      </c>
      <c r="C24" s="389"/>
      <c r="D24" s="389"/>
      <c r="E24" s="389"/>
      <c r="F24" s="294"/>
      <c r="G24" s="294"/>
    </row>
    <row r="25" spans="2:7" s="157" customFormat="1" ht="18.75" customHeight="1">
      <c r="B25" s="390" t="s">
        <v>222</v>
      </c>
      <c r="C25" s="391"/>
      <c r="D25" s="391"/>
      <c r="E25" s="391"/>
    </row>
    <row r="26" spans="2:7" s="157" customFormat="1" ht="18.75" customHeight="1"/>
    <row r="27" spans="2:7" s="157" customFormat="1" ht="18.75" customHeight="1">
      <c r="B27" s="187" t="s">
        <v>199</v>
      </c>
    </row>
    <row r="28" spans="2:7" s="157" customFormat="1" ht="18.75" customHeight="1" thickBot="1">
      <c r="B28" s="158" t="str">
        <f>"（大学名："&amp;$F$1&amp;"）"</f>
        <v>（大学名：）</v>
      </c>
      <c r="E28" s="169" t="s">
        <v>125</v>
      </c>
    </row>
    <row r="29" spans="2:7" s="158" customFormat="1" ht="22.5">
      <c r="B29" s="190" t="s">
        <v>124</v>
      </c>
      <c r="C29" s="202" t="s">
        <v>114</v>
      </c>
      <c r="D29" s="202" t="s">
        <v>113</v>
      </c>
      <c r="E29" s="203" t="s">
        <v>110</v>
      </c>
    </row>
    <row r="30" spans="2:7" s="157" customFormat="1" ht="22.5" customHeight="1">
      <c r="B30" s="215" t="s">
        <v>172</v>
      </c>
      <c r="C30" s="161"/>
      <c r="D30" s="161"/>
      <c r="E30" s="216"/>
    </row>
    <row r="31" spans="2:7" s="157" customFormat="1" ht="22.5" customHeight="1" thickBot="1">
      <c r="B31" s="200" t="s">
        <v>173</v>
      </c>
      <c r="C31" s="242"/>
      <c r="D31" s="242"/>
      <c r="E31" s="243"/>
    </row>
    <row r="32" spans="2:7" s="157" customFormat="1" ht="22.5" customHeight="1" thickTop="1" thickBot="1">
      <c r="B32" s="266" t="s">
        <v>174</v>
      </c>
      <c r="C32" s="275" t="e">
        <f>C31/C30</f>
        <v>#DIV/0!</v>
      </c>
      <c r="D32" s="275" t="e">
        <f>D31/D30</f>
        <v>#DIV/0!</v>
      </c>
      <c r="E32" s="376" t="e">
        <f>E31/E30</f>
        <v>#DIV/0!</v>
      </c>
    </row>
    <row r="33" spans="2:7" s="157" customFormat="1" ht="22.5" customHeight="1">
      <c r="B33" s="392" t="s">
        <v>187</v>
      </c>
      <c r="C33" s="393"/>
      <c r="D33" s="393"/>
      <c r="E33" s="393"/>
    </row>
    <row r="34" spans="2:7" s="157" customFormat="1" ht="22.5" customHeight="1">
      <c r="B34" s="209"/>
      <c r="C34" s="185"/>
      <c r="D34" s="185"/>
      <c r="E34" s="185"/>
    </row>
    <row r="35" spans="2:7" s="157" customFormat="1" ht="22.5" customHeight="1" thickBot="1">
      <c r="E35" s="169" t="s">
        <v>128</v>
      </c>
    </row>
    <row r="36" spans="2:7" s="158" customFormat="1" ht="22.5" customHeight="1">
      <c r="B36" s="218" t="s">
        <v>177</v>
      </c>
      <c r="C36" s="202" t="s">
        <v>114</v>
      </c>
      <c r="D36" s="202" t="s">
        <v>113</v>
      </c>
      <c r="E36" s="203" t="s">
        <v>110</v>
      </c>
    </row>
    <row r="37" spans="2:7" s="157" customFormat="1" ht="22.5" customHeight="1">
      <c r="B37" s="199" t="s">
        <v>176</v>
      </c>
      <c r="C37" s="159"/>
      <c r="D37" s="159"/>
      <c r="E37" s="196"/>
    </row>
    <row r="38" spans="2:7" s="157" customFormat="1" ht="22.5" customHeight="1" thickBot="1">
      <c r="B38" s="219" t="s">
        <v>188</v>
      </c>
      <c r="C38" s="220"/>
      <c r="D38" s="220"/>
      <c r="E38" s="221"/>
    </row>
    <row r="39" spans="2:7" s="157" customFormat="1" ht="22.5" customHeight="1">
      <c r="B39" s="394" t="s">
        <v>223</v>
      </c>
      <c r="C39" s="389"/>
      <c r="D39" s="389"/>
      <c r="E39" s="389"/>
      <c r="F39" s="294"/>
      <c r="G39" s="294"/>
    </row>
    <row r="40" spans="2:7" s="157" customFormat="1" ht="22.5" customHeight="1">
      <c r="B40" s="211"/>
      <c r="C40" s="210"/>
      <c r="D40" s="210"/>
      <c r="E40" s="210"/>
    </row>
    <row r="41" spans="2:7" s="157" customFormat="1" ht="18.75" customHeight="1"/>
    <row r="42" spans="2:7">
      <c r="B42" s="187" t="s">
        <v>200</v>
      </c>
      <c r="C42" s="157"/>
      <c r="D42" s="157"/>
      <c r="E42" s="157"/>
    </row>
    <row r="43" spans="2:7">
      <c r="B43" s="212"/>
      <c r="C43" s="157"/>
      <c r="D43" s="157"/>
      <c r="E43" s="157"/>
    </row>
    <row r="44" spans="2:7" s="157" customFormat="1" ht="18.75" customHeight="1" thickBot="1">
      <c r="B44" s="158" t="str">
        <f>"（大学名："&amp;$F$1&amp;"）"</f>
        <v>（大学名：）</v>
      </c>
      <c r="E44" s="169" t="s">
        <v>97</v>
      </c>
    </row>
    <row r="45" spans="2:7" s="158" customFormat="1" ht="22.5">
      <c r="B45" s="222"/>
      <c r="C45" s="202" t="s">
        <v>114</v>
      </c>
      <c r="D45" s="202" t="s">
        <v>116</v>
      </c>
      <c r="E45" s="203" t="s">
        <v>110</v>
      </c>
    </row>
    <row r="46" spans="2:7" s="157" customFormat="1" ht="22.5" customHeight="1">
      <c r="B46" s="191" t="s">
        <v>111</v>
      </c>
      <c r="C46" s="214"/>
      <c r="D46" s="214"/>
      <c r="E46" s="223"/>
    </row>
    <row r="47" spans="2:7" s="157" customFormat="1" ht="22.5" customHeight="1">
      <c r="B47" s="215" t="s">
        <v>112</v>
      </c>
      <c r="C47" s="160"/>
      <c r="D47" s="160"/>
      <c r="E47" s="224"/>
    </row>
    <row r="48" spans="2:7" s="157" customFormat="1" ht="22.5" customHeight="1" thickBot="1">
      <c r="B48" s="217" t="s">
        <v>175</v>
      </c>
      <c r="C48" s="225"/>
      <c r="D48" s="225"/>
      <c r="E48" s="226"/>
    </row>
    <row r="49" spans="2:11" s="157" customFormat="1" ht="22.5" customHeight="1">
      <c r="B49" s="208" t="s">
        <v>224</v>
      </c>
      <c r="C49" s="213"/>
      <c r="D49" s="213"/>
      <c r="E49" s="213"/>
    </row>
    <row r="51" spans="2:11">
      <c r="B51" s="187" t="s">
        <v>121</v>
      </c>
      <c r="C51" s="157"/>
      <c r="D51" s="157"/>
      <c r="E51" s="157"/>
    </row>
    <row r="52" spans="2:11">
      <c r="B52" s="157" t="s">
        <v>178</v>
      </c>
      <c r="C52" s="157"/>
      <c r="D52" s="157"/>
      <c r="E52" s="157"/>
    </row>
    <row r="53" spans="2:11">
      <c r="B53" s="228"/>
      <c r="C53" s="157"/>
      <c r="D53" s="157"/>
      <c r="E53" s="157"/>
    </row>
    <row r="54" spans="2:11" ht="22.7" customHeight="1" thickBot="1">
      <c r="B54" s="158" t="str">
        <f>"（大学名："&amp;$F$1&amp;"）"</f>
        <v>（大学名：）</v>
      </c>
      <c r="C54" s="229"/>
      <c r="D54" s="229"/>
      <c r="E54" s="229"/>
      <c r="F54" s="169" t="s">
        <v>129</v>
      </c>
    </row>
    <row r="55" spans="2:11" ht="15.75" customHeight="1">
      <c r="B55" s="395"/>
      <c r="C55" s="397" t="s">
        <v>114</v>
      </c>
      <c r="D55" s="397" t="s">
        <v>117</v>
      </c>
      <c r="E55" s="399" t="s">
        <v>118</v>
      </c>
      <c r="F55" s="400"/>
    </row>
    <row r="56" spans="2:11" ht="15.75" customHeight="1">
      <c r="B56" s="396"/>
      <c r="C56" s="398"/>
      <c r="D56" s="398"/>
      <c r="E56" s="227" t="s">
        <v>119</v>
      </c>
      <c r="F56" s="204" t="s">
        <v>120</v>
      </c>
      <c r="I56" s="162" t="s">
        <v>269</v>
      </c>
      <c r="J56" s="162"/>
    </row>
    <row r="57" spans="2:11" ht="22.5" customHeight="1">
      <c r="B57" s="298" t="s">
        <v>202</v>
      </c>
      <c r="C57" s="283">
        <f>C22</f>
        <v>0</v>
      </c>
      <c r="D57" s="283">
        <f>D22</f>
        <v>0</v>
      </c>
      <c r="E57" s="283">
        <f>E22</f>
        <v>0</v>
      </c>
      <c r="F57" s="204"/>
      <c r="I57" s="362" t="s">
        <v>270</v>
      </c>
      <c r="J57" s="162" t="s">
        <v>271</v>
      </c>
      <c r="K57" s="162" t="s">
        <v>157</v>
      </c>
    </row>
    <row r="58" spans="2:11" ht="22.5" customHeight="1" thickBot="1">
      <c r="B58" s="282" t="s">
        <v>180</v>
      </c>
      <c r="C58" s="284"/>
      <c r="D58" s="284"/>
      <c r="E58" s="284"/>
      <c r="F58" s="299" t="e">
        <f>E58/C58</f>
        <v>#DIV/0!</v>
      </c>
      <c r="I58" s="363" t="e">
        <f>IF(F58&lt;2.2,"NG","OK")</f>
        <v>#DIV/0!</v>
      </c>
      <c r="J58" s="363" t="e">
        <f>IF(E64&lt;0.3,"NG","OK")</f>
        <v>#DIV/0!</v>
      </c>
      <c r="K58" s="364" t="e">
        <f>IF(OR(I58="OK",J58="OK")=TRUE,"OK","NG")</f>
        <v>#DIV/0!</v>
      </c>
    </row>
    <row r="59" spans="2:11" ht="22.5" customHeight="1" thickTop="1">
      <c r="B59" s="191" t="s">
        <v>201</v>
      </c>
      <c r="C59" s="264">
        <f>SUM(C61:C63)</f>
        <v>0</v>
      </c>
      <c r="D59" s="264">
        <f t="shared" ref="D59:E59" si="2">SUM(D61:D63)</f>
        <v>0</v>
      </c>
      <c r="E59" s="264">
        <f t="shared" si="2"/>
        <v>0</v>
      </c>
      <c r="F59" s="260"/>
    </row>
    <row r="60" spans="2:11" ht="22.5" customHeight="1">
      <c r="B60" s="261" t="s">
        <v>189</v>
      </c>
      <c r="C60" s="274"/>
      <c r="D60" s="274"/>
      <c r="E60" s="274"/>
      <c r="F60" s="262"/>
    </row>
    <row r="61" spans="2:11" ht="22.5" customHeight="1">
      <c r="B61" s="237" t="s">
        <v>190</v>
      </c>
      <c r="C61" s="265"/>
      <c r="D61" s="265"/>
      <c r="E61" s="265"/>
      <c r="F61" s="263"/>
    </row>
    <row r="62" spans="2:11" ht="22.5" customHeight="1">
      <c r="B62" s="237" t="s">
        <v>191</v>
      </c>
      <c r="C62" s="265"/>
      <c r="D62" s="265"/>
      <c r="E62" s="265"/>
      <c r="F62" s="263"/>
    </row>
    <row r="63" spans="2:11" ht="22.5" customHeight="1" thickBot="1">
      <c r="B63" s="270" t="s">
        <v>192</v>
      </c>
      <c r="C63" s="271"/>
      <c r="D63" s="271"/>
      <c r="E63" s="271"/>
      <c r="F63" s="272"/>
    </row>
    <row r="64" spans="2:11" ht="22.5" customHeight="1" thickTop="1" thickBot="1">
      <c r="B64" s="266" t="s">
        <v>174</v>
      </c>
      <c r="C64" s="267" t="e">
        <f>C58/C57</f>
        <v>#DIV/0!</v>
      </c>
      <c r="D64" s="267" t="e">
        <f t="shared" ref="D64:E64" si="3">D58/D57</f>
        <v>#DIV/0!</v>
      </c>
      <c r="E64" s="268" t="e">
        <f t="shared" si="3"/>
        <v>#DIV/0!</v>
      </c>
      <c r="F64" s="269"/>
    </row>
    <row r="65" spans="2:11" ht="22.5" customHeight="1">
      <c r="B65" s="394" t="s">
        <v>225</v>
      </c>
      <c r="C65" s="389"/>
      <c r="D65" s="389"/>
      <c r="E65" s="389"/>
      <c r="F65" s="389"/>
    </row>
    <row r="66" spans="2:11">
      <c r="B66" s="208"/>
      <c r="C66" s="164"/>
      <c r="D66" s="164"/>
      <c r="E66" s="164"/>
    </row>
    <row r="67" spans="2:11">
      <c r="B67" s="163"/>
      <c r="C67" s="165"/>
      <c r="D67" s="165"/>
      <c r="E67" s="165"/>
      <c r="F67" s="165"/>
    </row>
    <row r="68" spans="2:11">
      <c r="B68" s="163"/>
      <c r="C68" s="165"/>
      <c r="D68" s="165"/>
      <c r="E68" s="165"/>
      <c r="F68" s="165"/>
    </row>
    <row r="69" spans="2:11" s="162" customFormat="1">
      <c r="B69" s="187" t="s">
        <v>122</v>
      </c>
      <c r="C69" s="157"/>
      <c r="D69" s="157"/>
      <c r="E69" s="157"/>
      <c r="F69" s="156"/>
    </row>
    <row r="70" spans="2:11" s="162" customFormat="1">
      <c r="B70" s="157" t="s">
        <v>181</v>
      </c>
      <c r="C70" s="157"/>
      <c r="D70" s="157"/>
      <c r="E70" s="157"/>
      <c r="F70" s="156"/>
    </row>
    <row r="71" spans="2:11" s="162" customFormat="1">
      <c r="B71" s="228"/>
      <c r="C71" s="157"/>
      <c r="D71" s="157"/>
      <c r="E71" s="157"/>
      <c r="F71" s="156"/>
    </row>
    <row r="72" spans="2:11" s="162" customFormat="1" ht="16.5" thickBot="1">
      <c r="B72" s="158" t="str">
        <f>"（大学名："&amp;$F$1&amp;"）"</f>
        <v>（大学名：）</v>
      </c>
      <c r="C72" s="157"/>
      <c r="D72" s="157"/>
      <c r="E72" s="169" t="s">
        <v>203</v>
      </c>
    </row>
    <row r="73" spans="2:11" ht="22.7" customHeight="1">
      <c r="B73" s="403"/>
      <c r="C73" s="397" t="s">
        <v>114</v>
      </c>
      <c r="D73" s="397" t="s">
        <v>117</v>
      </c>
      <c r="E73" s="405" t="s">
        <v>226</v>
      </c>
    </row>
    <row r="74" spans="2:11" ht="22.7" customHeight="1">
      <c r="B74" s="404"/>
      <c r="C74" s="398"/>
      <c r="D74" s="398"/>
      <c r="E74" s="406"/>
    </row>
    <row r="75" spans="2:11" ht="22.7" customHeight="1" thickBot="1">
      <c r="B75" s="217" t="s">
        <v>193</v>
      </c>
      <c r="C75" s="232"/>
      <c r="D75" s="232"/>
      <c r="E75" s="241"/>
      <c r="F75" s="300"/>
    </row>
    <row r="76" spans="2:11" ht="22.7" customHeight="1">
      <c r="B76" s="392" t="s">
        <v>227</v>
      </c>
      <c r="C76" s="393"/>
      <c r="D76" s="393"/>
      <c r="E76" s="393"/>
      <c r="F76" s="297"/>
    </row>
    <row r="77" spans="2:11" ht="22.7" customHeight="1">
      <c r="B77" s="163"/>
      <c r="C77" s="230"/>
      <c r="D77" s="230"/>
      <c r="E77" s="230"/>
      <c r="F77" s="231"/>
    </row>
    <row r="78" spans="2:11" s="162" customFormat="1" ht="16.5" thickBot="1">
      <c r="B78" s="157"/>
      <c r="C78" s="157"/>
      <c r="D78" s="157"/>
      <c r="E78" s="156"/>
      <c r="F78" s="169" t="s">
        <v>129</v>
      </c>
    </row>
    <row r="79" spans="2:11" ht="22.7" customHeight="1">
      <c r="B79" s="403"/>
      <c r="C79" s="397" t="s">
        <v>114</v>
      </c>
      <c r="D79" s="397" t="s">
        <v>117</v>
      </c>
      <c r="E79" s="399" t="s">
        <v>118</v>
      </c>
      <c r="F79" s="400"/>
      <c r="I79" s="162" t="s">
        <v>269</v>
      </c>
      <c r="J79" s="162"/>
    </row>
    <row r="80" spans="2:11" ht="22.7" customHeight="1">
      <c r="B80" s="404"/>
      <c r="C80" s="398"/>
      <c r="D80" s="398"/>
      <c r="E80" s="227" t="s">
        <v>119</v>
      </c>
      <c r="F80" s="204" t="s">
        <v>120</v>
      </c>
      <c r="I80" s="362" t="s">
        <v>272</v>
      </c>
      <c r="J80" s="162" t="s">
        <v>270</v>
      </c>
      <c r="K80" s="162" t="s">
        <v>157</v>
      </c>
    </row>
    <row r="81" spans="2:11" ht="22.7" customHeight="1" thickBot="1">
      <c r="B81" s="200" t="s">
        <v>195</v>
      </c>
      <c r="C81" s="242">
        <f>SUM(C83:C84)</f>
        <v>0</v>
      </c>
      <c r="D81" s="242">
        <f>SUM(D83:D84)</f>
        <v>0</v>
      </c>
      <c r="E81" s="242">
        <f>SUM(E83:E84)</f>
        <v>0</v>
      </c>
      <c r="F81" s="273" t="e">
        <f>E81/C81</f>
        <v>#DIV/0!</v>
      </c>
      <c r="I81" s="363" t="e">
        <f>IF(F81&lt;1.4,"NG","OK")</f>
        <v>#DIV/0!</v>
      </c>
      <c r="J81" s="363" t="e">
        <f>IF(E85&lt;0.3,"NG","OK")</f>
        <v>#DIV/0!</v>
      </c>
      <c r="K81" s="364" t="e">
        <f>IF(OR(I81="OK",J81="OK")=TRUE,"OK","NG")</f>
        <v>#DIV/0!</v>
      </c>
    </row>
    <row r="82" spans="2:11" ht="22.7" customHeight="1" thickTop="1">
      <c r="B82" s="239" t="s">
        <v>196</v>
      </c>
      <c r="C82" s="278"/>
      <c r="D82" s="278"/>
      <c r="E82" s="278"/>
      <c r="F82" s="279"/>
    </row>
    <row r="83" spans="2:11" ht="22.7" customHeight="1">
      <c r="B83" s="237" t="s">
        <v>228</v>
      </c>
      <c r="C83" s="176"/>
      <c r="D83" s="176"/>
      <c r="E83" s="176"/>
      <c r="F83" s="280"/>
    </row>
    <row r="84" spans="2:11" ht="22.7" customHeight="1" thickBot="1">
      <c r="B84" s="270" t="s">
        <v>194</v>
      </c>
      <c r="C84" s="285"/>
      <c r="D84" s="285"/>
      <c r="E84" s="285"/>
      <c r="F84" s="286"/>
    </row>
    <row r="85" spans="2:11" ht="22.7" customHeight="1" thickTop="1" thickBot="1">
      <c r="B85" s="266" t="s">
        <v>174</v>
      </c>
      <c r="C85" s="275" t="e">
        <f>C81/C75</f>
        <v>#DIV/0!</v>
      </c>
      <c r="D85" s="275" t="e">
        <f>D81/D75</f>
        <v>#DIV/0!</v>
      </c>
      <c r="E85" s="276" t="e">
        <f>E81/E75</f>
        <v>#DIV/0!</v>
      </c>
      <c r="F85" s="277"/>
    </row>
    <row r="86" spans="2:11" ht="33" customHeight="1">
      <c r="B86" s="407" t="s">
        <v>233</v>
      </c>
      <c r="C86" s="402"/>
      <c r="D86" s="402"/>
      <c r="E86" s="402"/>
      <c r="F86" s="402"/>
      <c r="G86" s="294"/>
    </row>
    <row r="87" spans="2:11">
      <c r="B87" s="208" t="s">
        <v>182</v>
      </c>
      <c r="C87" s="166"/>
      <c r="D87" s="166"/>
      <c r="E87" s="166"/>
      <c r="F87" s="166"/>
    </row>
    <row r="89" spans="2:11">
      <c r="B89" s="187" t="s">
        <v>123</v>
      </c>
      <c r="C89" s="157"/>
      <c r="D89" s="157"/>
      <c r="E89" s="157"/>
    </row>
    <row r="90" spans="2:11">
      <c r="B90" s="157" t="s">
        <v>185</v>
      </c>
      <c r="C90" s="157"/>
      <c r="D90" s="157"/>
      <c r="E90" s="157"/>
    </row>
    <row r="91" spans="2:11">
      <c r="B91" s="228"/>
      <c r="C91" s="157"/>
      <c r="D91" s="157"/>
      <c r="E91" s="157"/>
    </row>
    <row r="92" spans="2:11" ht="22.7" customHeight="1" thickBot="1">
      <c r="B92" s="158" t="str">
        <f>"（大学名："&amp;$F$1&amp;"）"</f>
        <v>（大学名：）</v>
      </c>
      <c r="C92" s="411" t="s">
        <v>229</v>
      </c>
      <c r="D92" s="412"/>
      <c r="E92" s="412"/>
    </row>
    <row r="93" spans="2:11" ht="22.7" customHeight="1">
      <c r="B93" s="240"/>
      <c r="C93" s="202" t="s">
        <v>114</v>
      </c>
      <c r="D93" s="202" t="s">
        <v>113</v>
      </c>
      <c r="E93" s="203" t="s">
        <v>110</v>
      </c>
      <c r="I93" s="162" t="s">
        <v>269</v>
      </c>
      <c r="J93" s="162"/>
    </row>
    <row r="94" spans="2:11" ht="22.7" customHeight="1" thickBot="1">
      <c r="B94" s="200" t="s">
        <v>159</v>
      </c>
      <c r="C94" s="242">
        <f>C96+C97</f>
        <v>0</v>
      </c>
      <c r="D94" s="242">
        <f t="shared" ref="D94:E94" si="4">D96+D97</f>
        <v>0</v>
      </c>
      <c r="E94" s="243">
        <f t="shared" si="4"/>
        <v>0</v>
      </c>
      <c r="G94" s="173"/>
      <c r="I94" s="362" t="s">
        <v>157</v>
      </c>
      <c r="J94" s="162"/>
      <c r="K94" s="162"/>
    </row>
    <row r="95" spans="2:11" ht="22.7" customHeight="1" thickTop="1">
      <c r="B95" s="235" t="s">
        <v>161</v>
      </c>
      <c r="C95" s="245"/>
      <c r="D95" s="245"/>
      <c r="E95" s="246"/>
      <c r="I95" s="364" t="e">
        <f>IF(E100&lt;0.6,"NG","OK")</f>
        <v>#DIV/0!</v>
      </c>
      <c r="J95" s="363"/>
      <c r="K95" s="364"/>
    </row>
    <row r="96" spans="2:11" ht="22.7" customHeight="1">
      <c r="B96" s="237" t="s">
        <v>149</v>
      </c>
      <c r="C96" s="176"/>
      <c r="D96" s="176"/>
      <c r="E96" s="238"/>
    </row>
    <row r="97" spans="2:7" ht="22.7" customHeight="1" thickBot="1">
      <c r="B97" s="233" t="s">
        <v>150</v>
      </c>
      <c r="C97" s="178"/>
      <c r="D97" s="178"/>
      <c r="E97" s="234"/>
    </row>
    <row r="98" spans="2:7" ht="22.5" customHeight="1" thickTop="1">
      <c r="B98" s="239" t="s">
        <v>160</v>
      </c>
      <c r="C98" s="377"/>
      <c r="D98" s="377"/>
      <c r="E98" s="378"/>
    </row>
    <row r="99" spans="2:7" ht="22.5" customHeight="1" thickBot="1">
      <c r="B99" s="235" t="s">
        <v>158</v>
      </c>
      <c r="C99" s="179"/>
      <c r="D99" s="179"/>
      <c r="E99" s="236"/>
    </row>
    <row r="100" spans="2:7" ht="29.25" customHeight="1" thickBot="1">
      <c r="B100" s="177" t="s">
        <v>234</v>
      </c>
      <c r="C100" s="183" t="e">
        <f>C99/C96</f>
        <v>#DIV/0!</v>
      </c>
      <c r="D100" s="183" t="e">
        <f>D99/D96</f>
        <v>#DIV/0!</v>
      </c>
      <c r="E100" s="184" t="e">
        <f>E99/E96</f>
        <v>#DIV/0!</v>
      </c>
    </row>
    <row r="101" spans="2:7" ht="34.5" customHeight="1">
      <c r="B101" s="401" t="s">
        <v>230</v>
      </c>
      <c r="C101" s="402"/>
      <c r="D101" s="402"/>
      <c r="E101" s="402"/>
      <c r="F101" s="294"/>
      <c r="G101" s="294"/>
    </row>
    <row r="102" spans="2:7" ht="23.25" customHeight="1">
      <c r="B102" s="207"/>
      <c r="C102" s="244"/>
      <c r="D102" s="244"/>
      <c r="E102" s="244"/>
      <c r="F102" s="297"/>
    </row>
    <row r="104" spans="2:7" s="171" customFormat="1">
      <c r="B104" s="187" t="s">
        <v>148</v>
      </c>
      <c r="C104" s="156"/>
      <c r="D104" s="156"/>
      <c r="E104" s="156"/>
      <c r="F104" s="156"/>
    </row>
    <row r="105" spans="2:7" ht="22.7" customHeight="1" thickBot="1">
      <c r="B105" s="158" t="str">
        <f>"（大学名："&amp;$F$1&amp;"）"</f>
        <v>（大学名：）</v>
      </c>
      <c r="C105" s="157"/>
      <c r="D105" s="157"/>
      <c r="E105" s="169" t="s">
        <v>184</v>
      </c>
    </row>
    <row r="106" spans="2:7" ht="22.7" customHeight="1">
      <c r="B106" s="240"/>
      <c r="C106" s="202" t="s">
        <v>114</v>
      </c>
      <c r="D106" s="202" t="s">
        <v>113</v>
      </c>
      <c r="E106" s="203" t="s">
        <v>110</v>
      </c>
      <c r="F106" s="171"/>
    </row>
    <row r="107" spans="2:7" ht="22.7" customHeight="1">
      <c r="B107" s="215" t="s">
        <v>126</v>
      </c>
      <c r="C107" s="302"/>
      <c r="D107" s="302"/>
      <c r="E107" s="303"/>
    </row>
    <row r="108" spans="2:7" ht="22.7" customHeight="1" thickBot="1">
      <c r="B108" s="217" t="s">
        <v>127</v>
      </c>
      <c r="C108" s="304"/>
      <c r="D108" s="304"/>
      <c r="E108" s="305"/>
    </row>
  </sheetData>
  <mergeCells count="22">
    <mergeCell ref="C92:E9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B39:E39"/>
    <mergeCell ref="B55:B56"/>
    <mergeCell ref="C55:C56"/>
    <mergeCell ref="D55:D56"/>
    <mergeCell ref="E55:F55"/>
  </mergeCells>
  <phoneticPr fontId="4"/>
  <conditionalFormatting sqref="C57:E57">
    <cfRule type="expression" dxfId="31" priority="4">
      <formula>OR(#REF!="NG",#REF!="NG")</formula>
    </cfRule>
  </conditionalFormatting>
  <conditionalFormatting sqref="D81:D84">
    <cfRule type="expression" dxfId="30" priority="7">
      <formula>OR(#REF!="NG",#REF!="NG")</formula>
    </cfRule>
  </conditionalFormatting>
  <conditionalFormatting sqref="E58">
    <cfRule type="expression" dxfId="29" priority="5">
      <formula>OR(#REF!="NG",#REF!="NG")</formula>
    </cfRule>
  </conditionalFormatting>
  <conditionalFormatting sqref="E81:E84">
    <cfRule type="expression" dxfId="28" priority="6">
      <formula>OR(#REF!="NG",#REF!="NG")</formula>
    </cfRule>
  </conditionalFormatting>
  <conditionalFormatting sqref="E96 E99">
    <cfRule type="expression" dxfId="27" priority="8">
      <formula>#REF!="NG"</formula>
    </cfRule>
  </conditionalFormatting>
  <conditionalFormatting sqref="K81">
    <cfRule type="expression" dxfId="26" priority="3">
      <formula>$K$81="NG"</formula>
    </cfRule>
  </conditionalFormatting>
  <conditionalFormatting sqref="K58">
    <cfRule type="expression" dxfId="25" priority="2">
      <formula>$K$58="NG"</formula>
    </cfRule>
  </conditionalFormatting>
  <conditionalFormatting sqref="K95">
    <cfRule type="expression" dxfId="24" priority="1">
      <formula>$K$81="NG"</formula>
    </cfRule>
  </conditionalFormatting>
  <pageMargins left="0.7" right="0.7" top="0.75" bottom="0.75" header="0.3" footer="0.3"/>
  <pageSetup paperSize="9" scale="67" orientation="portrait" r:id="rId1"/>
  <rowBreaks count="2" manualBreakCount="2">
    <brk id="40" max="6" man="1"/>
    <brk id="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D61B-8BE0-47DC-9497-923560957D8C}">
  <sheetPr>
    <tabColor theme="9" tint="0.79998168889431442"/>
  </sheetPr>
  <dimension ref="B1:M108"/>
  <sheetViews>
    <sheetView view="pageBreakPreview" zoomScaleNormal="100" zoomScaleSheetLayoutView="100" workbookViewId="0">
      <selection activeCell="N16" sqref="N16"/>
    </sheetView>
  </sheetViews>
  <sheetFormatPr defaultColWidth="9" defaultRowHeight="15.75" outlineLevelCol="1"/>
  <cols>
    <col min="1" max="1" width="2.625" style="156" customWidth="1"/>
    <col min="2" max="2" width="34.25" style="156" customWidth="1"/>
    <col min="3" max="7" width="10.625" style="156" customWidth="1"/>
    <col min="8" max="8" width="6.75" style="156" bestFit="1" customWidth="1"/>
    <col min="9" max="12" width="9" style="156" hidden="1" customWidth="1" outlineLevel="1"/>
    <col min="13" max="13" width="9" style="156" collapsed="1"/>
    <col min="14" max="16384" width="9" style="156"/>
  </cols>
  <sheetData>
    <row r="1" spans="2:7" ht="16.5" thickBot="1">
      <c r="B1" s="186" t="s">
        <v>232</v>
      </c>
      <c r="E1" s="380" t="s">
        <v>274</v>
      </c>
      <c r="F1" s="409"/>
      <c r="G1" s="410"/>
    </row>
    <row r="2" spans="2:7">
      <c r="B2" s="155"/>
    </row>
    <row r="3" spans="2:7" s="157" customFormat="1" ht="18.75" customHeight="1">
      <c r="B3" s="187" t="s">
        <v>186</v>
      </c>
    </row>
    <row r="4" spans="2:7" s="157" customFormat="1" ht="18.75" customHeight="1" thickBot="1">
      <c r="B4" s="158" t="str">
        <f>"（大学名："&amp;$F$1&amp;"）"</f>
        <v>（大学名：）</v>
      </c>
      <c r="E4" s="169" t="s">
        <v>97</v>
      </c>
    </row>
    <row r="5" spans="2:7" s="158" customFormat="1" ht="22.5">
      <c r="B5" s="190" t="s">
        <v>162</v>
      </c>
      <c r="C5" s="202" t="s">
        <v>114</v>
      </c>
      <c r="D5" s="202" t="s">
        <v>113</v>
      </c>
      <c r="E5" s="203" t="s">
        <v>110</v>
      </c>
      <c r="G5" s="169"/>
    </row>
    <row r="6" spans="2:7" s="157" customFormat="1" ht="22.5" customHeight="1" thickBot="1">
      <c r="B6" s="200" t="s">
        <v>163</v>
      </c>
      <c r="C6" s="205"/>
      <c r="D6" s="205"/>
      <c r="E6" s="206"/>
    </row>
    <row r="7" spans="2:7" s="157" customFormat="1" ht="22.5" customHeight="1" thickTop="1">
      <c r="B7" s="191" t="s">
        <v>165</v>
      </c>
      <c r="C7" s="188"/>
      <c r="D7" s="188"/>
      <c r="E7" s="192"/>
    </row>
    <row r="8" spans="2:7" s="157" customFormat="1" ht="22.5" customHeight="1">
      <c r="B8" s="261" t="s">
        <v>275</v>
      </c>
      <c r="C8" s="274"/>
      <c r="D8" s="274"/>
      <c r="E8" s="384"/>
    </row>
    <row r="9" spans="2:7" s="157" customFormat="1" ht="22.5" customHeight="1">
      <c r="B9" s="237" t="s">
        <v>276</v>
      </c>
      <c r="C9" s="265"/>
      <c r="D9" s="265"/>
      <c r="E9" s="385"/>
    </row>
    <row r="10" spans="2:7" s="157" customFormat="1" ht="22.5" customHeight="1">
      <c r="B10" s="237" t="s">
        <v>277</v>
      </c>
      <c r="C10" s="265"/>
      <c r="D10" s="265"/>
      <c r="E10" s="385"/>
    </row>
    <row r="11" spans="2:7" s="157" customFormat="1" ht="22.5" customHeight="1" thickBot="1">
      <c r="B11" s="270" t="s">
        <v>278</v>
      </c>
      <c r="C11" s="271"/>
      <c r="D11" s="271"/>
      <c r="E11" s="386"/>
    </row>
    <row r="12" spans="2:7" s="158" customFormat="1" ht="22.5" customHeight="1" thickTop="1">
      <c r="B12" s="193" t="s">
        <v>164</v>
      </c>
      <c r="C12" s="170" t="s">
        <v>114</v>
      </c>
      <c r="D12" s="170" t="s">
        <v>113</v>
      </c>
      <c r="E12" s="204" t="s">
        <v>110</v>
      </c>
    </row>
    <row r="13" spans="2:7" s="157" customFormat="1" ht="22.5" customHeight="1" thickBot="1">
      <c r="B13" s="201" t="s">
        <v>166</v>
      </c>
      <c r="C13" s="189">
        <f>SUM(C14:C15)</f>
        <v>0</v>
      </c>
      <c r="D13" s="189">
        <f t="shared" ref="D13:E13" si="0">SUM(D14:D15)</f>
        <v>0</v>
      </c>
      <c r="E13" s="197">
        <f t="shared" si="0"/>
        <v>0</v>
      </c>
    </row>
    <row r="14" spans="2:7" s="157" customFormat="1" ht="22.5" customHeight="1" thickTop="1">
      <c r="B14" s="194" t="s">
        <v>167</v>
      </c>
      <c r="C14" s="180"/>
      <c r="D14" s="180"/>
      <c r="E14" s="181"/>
    </row>
    <row r="15" spans="2:7" s="157" customFormat="1" ht="22.5" customHeight="1">
      <c r="B15" s="195" t="s">
        <v>168</v>
      </c>
      <c r="C15" s="159"/>
      <c r="D15" s="159"/>
      <c r="E15" s="196"/>
    </row>
    <row r="16" spans="2:7" s="157" customFormat="1" ht="22.5" customHeight="1">
      <c r="B16" s="261" t="s">
        <v>279</v>
      </c>
      <c r="C16" s="274"/>
      <c r="D16" s="274"/>
      <c r="E16" s="384"/>
    </row>
    <row r="17" spans="2:7" s="157" customFormat="1" ht="22.5" customHeight="1">
      <c r="B17" s="237" t="s">
        <v>276</v>
      </c>
      <c r="C17" s="265"/>
      <c r="D17" s="265"/>
      <c r="E17" s="385"/>
    </row>
    <row r="18" spans="2:7" s="157" customFormat="1" ht="22.5" customHeight="1">
      <c r="B18" s="237" t="s">
        <v>277</v>
      </c>
      <c r="C18" s="265"/>
      <c r="D18" s="265"/>
      <c r="E18" s="385"/>
    </row>
    <row r="19" spans="2:7" s="157" customFormat="1" ht="22.5" customHeight="1" thickBot="1">
      <c r="B19" s="270" t="s">
        <v>278</v>
      </c>
      <c r="C19" s="271"/>
      <c r="D19" s="271"/>
      <c r="E19" s="386"/>
    </row>
    <row r="20" spans="2:7" s="158" customFormat="1" ht="22.5" customHeight="1" thickTop="1">
      <c r="B20" s="193" t="s">
        <v>115</v>
      </c>
      <c r="C20" s="170" t="s">
        <v>114</v>
      </c>
      <c r="D20" s="170" t="s">
        <v>113</v>
      </c>
      <c r="E20" s="204" t="s">
        <v>110</v>
      </c>
    </row>
    <row r="21" spans="2:7" s="157" customFormat="1" ht="22.5" customHeight="1" thickBot="1">
      <c r="B21" s="201" t="s">
        <v>171</v>
      </c>
      <c r="C21" s="189">
        <f>SUM(C22:C23)</f>
        <v>0</v>
      </c>
      <c r="D21" s="189">
        <f t="shared" ref="D21:E21" si="1">SUM(D22:D23)</f>
        <v>0</v>
      </c>
      <c r="E21" s="197">
        <f t="shared" si="1"/>
        <v>0</v>
      </c>
    </row>
    <row r="22" spans="2:7" s="157" customFormat="1" ht="22.5" customHeight="1" thickTop="1">
      <c r="B22" s="198" t="s">
        <v>169</v>
      </c>
      <c r="C22" s="180"/>
      <c r="D22" s="180"/>
      <c r="E22" s="181"/>
    </row>
    <row r="23" spans="2:7" s="157" customFormat="1" ht="22.5" customHeight="1" thickBot="1">
      <c r="B23" s="199" t="s">
        <v>170</v>
      </c>
      <c r="C23" s="159"/>
      <c r="D23" s="159"/>
      <c r="E23" s="196"/>
    </row>
    <row r="24" spans="2:7" s="157" customFormat="1" ht="31.5" customHeight="1">
      <c r="B24" s="388" t="s">
        <v>231</v>
      </c>
      <c r="C24" s="389"/>
      <c r="D24" s="389"/>
      <c r="E24" s="389"/>
      <c r="F24" s="294"/>
      <c r="G24" s="294"/>
    </row>
    <row r="25" spans="2:7" s="157" customFormat="1" ht="18.75" customHeight="1">
      <c r="B25" s="390" t="s">
        <v>222</v>
      </c>
      <c r="C25" s="391"/>
      <c r="D25" s="391"/>
      <c r="E25" s="391"/>
    </row>
    <row r="26" spans="2:7" s="157" customFormat="1" ht="18.75" customHeight="1"/>
    <row r="27" spans="2:7" s="157" customFormat="1" ht="18.75" customHeight="1">
      <c r="B27" s="187" t="s">
        <v>199</v>
      </c>
    </row>
    <row r="28" spans="2:7" s="157" customFormat="1" ht="18.75" customHeight="1" thickBot="1">
      <c r="B28" s="158" t="str">
        <f>"（大学名："&amp;$F$1&amp;"）"</f>
        <v>（大学名：）</v>
      </c>
      <c r="E28" s="169" t="s">
        <v>125</v>
      </c>
    </row>
    <row r="29" spans="2:7" s="158" customFormat="1" ht="22.5">
      <c r="B29" s="190" t="s">
        <v>124</v>
      </c>
      <c r="C29" s="202" t="s">
        <v>114</v>
      </c>
      <c r="D29" s="202" t="s">
        <v>113</v>
      </c>
      <c r="E29" s="203" t="s">
        <v>110</v>
      </c>
    </row>
    <row r="30" spans="2:7" s="157" customFormat="1" ht="22.5" customHeight="1">
      <c r="B30" s="215" t="s">
        <v>172</v>
      </c>
      <c r="C30" s="161"/>
      <c r="D30" s="161"/>
      <c r="E30" s="216"/>
    </row>
    <row r="31" spans="2:7" s="157" customFormat="1" ht="22.5" customHeight="1" thickBot="1">
      <c r="B31" s="200" t="s">
        <v>173</v>
      </c>
      <c r="C31" s="242"/>
      <c r="D31" s="242"/>
      <c r="E31" s="243"/>
    </row>
    <row r="32" spans="2:7" s="157" customFormat="1" ht="22.5" customHeight="1" thickTop="1" thickBot="1">
      <c r="B32" s="266" t="s">
        <v>174</v>
      </c>
      <c r="C32" s="275" t="e">
        <f>C31/C30</f>
        <v>#DIV/0!</v>
      </c>
      <c r="D32" s="275" t="e">
        <f>D31/D30</f>
        <v>#DIV/0!</v>
      </c>
      <c r="E32" s="376" t="e">
        <f>E31/E30</f>
        <v>#DIV/0!</v>
      </c>
    </row>
    <row r="33" spans="2:7" s="157" customFormat="1" ht="22.5" customHeight="1">
      <c r="B33" s="392" t="s">
        <v>187</v>
      </c>
      <c r="C33" s="393"/>
      <c r="D33" s="393"/>
      <c r="E33" s="393"/>
    </row>
    <row r="34" spans="2:7" s="157" customFormat="1" ht="22.5" customHeight="1">
      <c r="B34" s="209"/>
      <c r="C34" s="185"/>
      <c r="D34" s="185"/>
      <c r="E34" s="185"/>
    </row>
    <row r="35" spans="2:7" s="157" customFormat="1" ht="22.5" customHeight="1" thickBot="1">
      <c r="E35" s="169" t="s">
        <v>128</v>
      </c>
    </row>
    <row r="36" spans="2:7" s="158" customFormat="1" ht="22.5" customHeight="1">
      <c r="B36" s="218" t="s">
        <v>177</v>
      </c>
      <c r="C36" s="202" t="s">
        <v>114</v>
      </c>
      <c r="D36" s="202" t="s">
        <v>113</v>
      </c>
      <c r="E36" s="203" t="s">
        <v>110</v>
      </c>
    </row>
    <row r="37" spans="2:7" s="157" customFormat="1" ht="22.5" customHeight="1">
      <c r="B37" s="199" t="s">
        <v>176</v>
      </c>
      <c r="C37" s="159"/>
      <c r="D37" s="159"/>
      <c r="E37" s="196"/>
    </row>
    <row r="38" spans="2:7" s="157" customFormat="1" ht="22.5" customHeight="1" thickBot="1">
      <c r="B38" s="219" t="s">
        <v>188</v>
      </c>
      <c r="C38" s="220"/>
      <c r="D38" s="220"/>
      <c r="E38" s="221"/>
    </row>
    <row r="39" spans="2:7" s="157" customFormat="1" ht="22.5" customHeight="1">
      <c r="B39" s="394" t="s">
        <v>223</v>
      </c>
      <c r="C39" s="389"/>
      <c r="D39" s="389"/>
      <c r="E39" s="389"/>
      <c r="F39" s="294"/>
      <c r="G39" s="294"/>
    </row>
    <row r="40" spans="2:7" s="157" customFormat="1" ht="22.5" customHeight="1">
      <c r="B40" s="211"/>
      <c r="C40" s="210"/>
      <c r="D40" s="210"/>
      <c r="E40" s="210"/>
    </row>
    <row r="41" spans="2:7" s="157" customFormat="1" ht="18.75" customHeight="1"/>
    <row r="42" spans="2:7">
      <c r="B42" s="187" t="s">
        <v>200</v>
      </c>
      <c r="C42" s="157"/>
      <c r="D42" s="157"/>
      <c r="E42" s="157"/>
    </row>
    <row r="43" spans="2:7">
      <c r="B43" s="212"/>
      <c r="C43" s="157"/>
      <c r="D43" s="157"/>
      <c r="E43" s="157"/>
    </row>
    <row r="44" spans="2:7" s="157" customFormat="1" ht="18.75" customHeight="1" thickBot="1">
      <c r="B44" s="158" t="str">
        <f>"（大学名："&amp;$F$1&amp;"）"</f>
        <v>（大学名：）</v>
      </c>
      <c r="E44" s="169" t="s">
        <v>97</v>
      </c>
    </row>
    <row r="45" spans="2:7" s="158" customFormat="1" ht="22.5">
      <c r="B45" s="222"/>
      <c r="C45" s="202" t="s">
        <v>114</v>
      </c>
      <c r="D45" s="202" t="s">
        <v>116</v>
      </c>
      <c r="E45" s="203" t="s">
        <v>110</v>
      </c>
    </row>
    <row r="46" spans="2:7" s="157" customFormat="1" ht="22.5" customHeight="1">
      <c r="B46" s="191" t="s">
        <v>111</v>
      </c>
      <c r="C46" s="214"/>
      <c r="D46" s="214"/>
      <c r="E46" s="223"/>
    </row>
    <row r="47" spans="2:7" s="157" customFormat="1" ht="22.5" customHeight="1">
      <c r="B47" s="215" t="s">
        <v>112</v>
      </c>
      <c r="C47" s="160"/>
      <c r="D47" s="160"/>
      <c r="E47" s="224"/>
    </row>
    <row r="48" spans="2:7" s="157" customFormat="1" ht="22.5" customHeight="1" thickBot="1">
      <c r="B48" s="217" t="s">
        <v>175</v>
      </c>
      <c r="C48" s="225"/>
      <c r="D48" s="225"/>
      <c r="E48" s="226"/>
    </row>
    <row r="49" spans="2:11" s="157" customFormat="1" ht="22.5" customHeight="1">
      <c r="B49" s="208" t="s">
        <v>224</v>
      </c>
      <c r="C49" s="213"/>
      <c r="D49" s="213"/>
      <c r="E49" s="213"/>
    </row>
    <row r="51" spans="2:11">
      <c r="B51" s="187" t="s">
        <v>121</v>
      </c>
      <c r="C51" s="157"/>
      <c r="D51" s="157"/>
      <c r="E51" s="157"/>
    </row>
    <row r="52" spans="2:11">
      <c r="B52" s="157" t="s">
        <v>178</v>
      </c>
      <c r="C52" s="157"/>
      <c r="D52" s="157"/>
      <c r="E52" s="157"/>
    </row>
    <row r="53" spans="2:11">
      <c r="B53" s="228"/>
      <c r="C53" s="157"/>
      <c r="D53" s="157"/>
      <c r="E53" s="157"/>
    </row>
    <row r="54" spans="2:11" ht="22.7" customHeight="1" thickBot="1">
      <c r="B54" s="158" t="str">
        <f>"（大学名："&amp;$F$1&amp;"）"</f>
        <v>（大学名：）</v>
      </c>
      <c r="C54" s="229"/>
      <c r="D54" s="229"/>
      <c r="E54" s="229"/>
      <c r="F54" s="169" t="s">
        <v>129</v>
      </c>
    </row>
    <row r="55" spans="2:11" ht="15.75" customHeight="1">
      <c r="B55" s="395"/>
      <c r="C55" s="397" t="s">
        <v>114</v>
      </c>
      <c r="D55" s="397" t="s">
        <v>117</v>
      </c>
      <c r="E55" s="399" t="s">
        <v>118</v>
      </c>
      <c r="F55" s="400"/>
    </row>
    <row r="56" spans="2:11" ht="15.75" customHeight="1">
      <c r="B56" s="396"/>
      <c r="C56" s="398"/>
      <c r="D56" s="398"/>
      <c r="E56" s="227" t="s">
        <v>119</v>
      </c>
      <c r="F56" s="204" t="s">
        <v>120</v>
      </c>
      <c r="I56" s="162" t="s">
        <v>269</v>
      </c>
      <c r="J56" s="162"/>
    </row>
    <row r="57" spans="2:11" ht="22.5" customHeight="1">
      <c r="B57" s="298" t="s">
        <v>202</v>
      </c>
      <c r="C57" s="283">
        <f>C22</f>
        <v>0</v>
      </c>
      <c r="D57" s="283">
        <f>D22</f>
        <v>0</v>
      </c>
      <c r="E57" s="283">
        <f>E22</f>
        <v>0</v>
      </c>
      <c r="F57" s="204"/>
      <c r="I57" s="362" t="s">
        <v>270</v>
      </c>
      <c r="J57" s="162" t="s">
        <v>271</v>
      </c>
      <c r="K57" s="162" t="s">
        <v>157</v>
      </c>
    </row>
    <row r="58" spans="2:11" ht="22.5" customHeight="1" thickBot="1">
      <c r="B58" s="282" t="s">
        <v>180</v>
      </c>
      <c r="C58" s="284"/>
      <c r="D58" s="284"/>
      <c r="E58" s="284"/>
      <c r="F58" s="299" t="e">
        <f>E58/C58</f>
        <v>#DIV/0!</v>
      </c>
      <c r="I58" s="363" t="e">
        <f>IF(F58&lt;2.2,"NG","OK")</f>
        <v>#DIV/0!</v>
      </c>
      <c r="J58" s="363" t="e">
        <f>IF(E64&lt;0.3,"NG","OK")</f>
        <v>#DIV/0!</v>
      </c>
      <c r="K58" s="364" t="e">
        <f>IF(OR(I58="OK",J58="OK")=TRUE,"OK","NG")</f>
        <v>#DIV/0!</v>
      </c>
    </row>
    <row r="59" spans="2:11" ht="22.5" customHeight="1" thickTop="1">
      <c r="B59" s="191" t="s">
        <v>201</v>
      </c>
      <c r="C59" s="264">
        <f>SUM(C61:C63)</f>
        <v>0</v>
      </c>
      <c r="D59" s="264">
        <f t="shared" ref="D59:E59" si="2">SUM(D61:D63)</f>
        <v>0</v>
      </c>
      <c r="E59" s="264">
        <f t="shared" si="2"/>
        <v>0</v>
      </c>
      <c r="F59" s="260"/>
    </row>
    <row r="60" spans="2:11" ht="22.5" customHeight="1">
      <c r="B60" s="261" t="s">
        <v>189</v>
      </c>
      <c r="C60" s="274"/>
      <c r="D60" s="274"/>
      <c r="E60" s="274"/>
      <c r="F60" s="262"/>
    </row>
    <row r="61" spans="2:11" ht="22.5" customHeight="1">
      <c r="B61" s="237" t="s">
        <v>190</v>
      </c>
      <c r="C61" s="265"/>
      <c r="D61" s="265"/>
      <c r="E61" s="265"/>
      <c r="F61" s="263"/>
    </row>
    <row r="62" spans="2:11" ht="22.5" customHeight="1">
      <c r="B62" s="237" t="s">
        <v>191</v>
      </c>
      <c r="C62" s="265"/>
      <c r="D62" s="265"/>
      <c r="E62" s="265"/>
      <c r="F62" s="263"/>
    </row>
    <row r="63" spans="2:11" ht="22.5" customHeight="1" thickBot="1">
      <c r="B63" s="270" t="s">
        <v>192</v>
      </c>
      <c r="C63" s="271"/>
      <c r="D63" s="271"/>
      <c r="E63" s="271"/>
      <c r="F63" s="272"/>
    </row>
    <row r="64" spans="2:11" ht="22.5" customHeight="1" thickTop="1" thickBot="1">
      <c r="B64" s="266" t="s">
        <v>174</v>
      </c>
      <c r="C64" s="267" t="e">
        <f>C58/C57</f>
        <v>#DIV/0!</v>
      </c>
      <c r="D64" s="267" t="e">
        <f t="shared" ref="D64:E64" si="3">D58/D57</f>
        <v>#DIV/0!</v>
      </c>
      <c r="E64" s="268" t="e">
        <f t="shared" si="3"/>
        <v>#DIV/0!</v>
      </c>
      <c r="F64" s="269"/>
    </row>
    <row r="65" spans="2:11" ht="22.5" customHeight="1">
      <c r="B65" s="394" t="s">
        <v>225</v>
      </c>
      <c r="C65" s="389"/>
      <c r="D65" s="389"/>
      <c r="E65" s="389"/>
      <c r="F65" s="389"/>
    </row>
    <row r="66" spans="2:11">
      <c r="B66" s="208"/>
      <c r="C66" s="164"/>
      <c r="D66" s="164"/>
      <c r="E66" s="164"/>
    </row>
    <row r="67" spans="2:11">
      <c r="B67" s="163"/>
      <c r="C67" s="165"/>
      <c r="D67" s="165"/>
      <c r="E67" s="165"/>
      <c r="F67" s="165"/>
    </row>
    <row r="68" spans="2:11">
      <c r="B68" s="163"/>
      <c r="C68" s="165"/>
      <c r="D68" s="165"/>
      <c r="E68" s="165"/>
      <c r="F68" s="165"/>
    </row>
    <row r="69" spans="2:11" s="162" customFormat="1">
      <c r="B69" s="187" t="s">
        <v>122</v>
      </c>
      <c r="C69" s="157"/>
      <c r="D69" s="157"/>
      <c r="E69" s="157"/>
      <c r="F69" s="156"/>
    </row>
    <row r="70" spans="2:11" s="162" customFormat="1">
      <c r="B70" s="157" t="s">
        <v>181</v>
      </c>
      <c r="C70" s="157"/>
      <c r="D70" s="157"/>
      <c r="E70" s="157"/>
      <c r="F70" s="156"/>
    </row>
    <row r="71" spans="2:11" s="162" customFormat="1">
      <c r="B71" s="228"/>
      <c r="C71" s="157"/>
      <c r="D71" s="157"/>
      <c r="E71" s="157"/>
      <c r="F71" s="156"/>
    </row>
    <row r="72" spans="2:11" s="162" customFormat="1" ht="16.5" thickBot="1">
      <c r="B72" s="158" t="str">
        <f>"（大学名："&amp;$F$1&amp;"）"</f>
        <v>（大学名：）</v>
      </c>
      <c r="C72" s="157"/>
      <c r="D72" s="157"/>
      <c r="E72" s="169" t="s">
        <v>203</v>
      </c>
    </row>
    <row r="73" spans="2:11" ht="22.7" customHeight="1">
      <c r="B73" s="403"/>
      <c r="C73" s="397" t="s">
        <v>114</v>
      </c>
      <c r="D73" s="397" t="s">
        <v>117</v>
      </c>
      <c r="E73" s="405" t="s">
        <v>226</v>
      </c>
    </row>
    <row r="74" spans="2:11" ht="22.7" customHeight="1">
      <c r="B74" s="404"/>
      <c r="C74" s="398"/>
      <c r="D74" s="398"/>
      <c r="E74" s="406"/>
    </row>
    <row r="75" spans="2:11" ht="22.7" customHeight="1" thickBot="1">
      <c r="B75" s="217" t="s">
        <v>193</v>
      </c>
      <c r="C75" s="232"/>
      <c r="D75" s="232"/>
      <c r="E75" s="241"/>
      <c r="F75" s="300"/>
    </row>
    <row r="76" spans="2:11" ht="22.7" customHeight="1">
      <c r="B76" s="392" t="s">
        <v>227</v>
      </c>
      <c r="C76" s="393"/>
      <c r="D76" s="393"/>
      <c r="E76" s="393"/>
      <c r="F76" s="297"/>
    </row>
    <row r="77" spans="2:11" ht="22.7" customHeight="1">
      <c r="B77" s="163"/>
      <c r="C77" s="230"/>
      <c r="D77" s="230"/>
      <c r="E77" s="230"/>
      <c r="F77" s="231"/>
    </row>
    <row r="78" spans="2:11" s="162" customFormat="1" ht="16.5" thickBot="1">
      <c r="B78" s="157"/>
      <c r="C78" s="157"/>
      <c r="D78" s="157"/>
      <c r="E78" s="156"/>
      <c r="F78" s="169" t="s">
        <v>129</v>
      </c>
    </row>
    <row r="79" spans="2:11" ht="22.7" customHeight="1">
      <c r="B79" s="403"/>
      <c r="C79" s="397" t="s">
        <v>114</v>
      </c>
      <c r="D79" s="397" t="s">
        <v>117</v>
      </c>
      <c r="E79" s="399" t="s">
        <v>118</v>
      </c>
      <c r="F79" s="400"/>
      <c r="I79" s="162" t="s">
        <v>269</v>
      </c>
      <c r="J79" s="162"/>
    </row>
    <row r="80" spans="2:11" ht="22.7" customHeight="1">
      <c r="B80" s="404"/>
      <c r="C80" s="398"/>
      <c r="D80" s="398"/>
      <c r="E80" s="227" t="s">
        <v>119</v>
      </c>
      <c r="F80" s="204" t="s">
        <v>120</v>
      </c>
      <c r="I80" s="362" t="s">
        <v>272</v>
      </c>
      <c r="J80" s="162" t="s">
        <v>270</v>
      </c>
      <c r="K80" s="162" t="s">
        <v>157</v>
      </c>
    </row>
    <row r="81" spans="2:11" ht="22.7" customHeight="1" thickBot="1">
      <c r="B81" s="200" t="s">
        <v>195</v>
      </c>
      <c r="C81" s="242">
        <f>SUM(C83:C84)</f>
        <v>0</v>
      </c>
      <c r="D81" s="242">
        <f>SUM(D83:D84)</f>
        <v>0</v>
      </c>
      <c r="E81" s="242">
        <f>SUM(E83:E84)</f>
        <v>0</v>
      </c>
      <c r="F81" s="273" t="e">
        <f>E81/C81</f>
        <v>#DIV/0!</v>
      </c>
      <c r="I81" s="363" t="e">
        <f>IF(F81&lt;1.4,"NG","OK")</f>
        <v>#DIV/0!</v>
      </c>
      <c r="J81" s="363" t="e">
        <f>IF(E85&lt;0.3,"NG","OK")</f>
        <v>#DIV/0!</v>
      </c>
      <c r="K81" s="364" t="e">
        <f>IF(OR(I81="OK",J81="OK")=TRUE,"OK","NG")</f>
        <v>#DIV/0!</v>
      </c>
    </row>
    <row r="82" spans="2:11" ht="22.7" customHeight="1" thickTop="1">
      <c r="B82" s="239" t="s">
        <v>196</v>
      </c>
      <c r="C82" s="278"/>
      <c r="D82" s="278"/>
      <c r="E82" s="278"/>
      <c r="F82" s="279"/>
    </row>
    <row r="83" spans="2:11" ht="22.7" customHeight="1">
      <c r="B83" s="237" t="s">
        <v>228</v>
      </c>
      <c r="C83" s="176"/>
      <c r="D83" s="176"/>
      <c r="E83" s="176"/>
      <c r="F83" s="280"/>
    </row>
    <row r="84" spans="2:11" ht="22.7" customHeight="1" thickBot="1">
      <c r="B84" s="270" t="s">
        <v>194</v>
      </c>
      <c r="C84" s="285"/>
      <c r="D84" s="285"/>
      <c r="E84" s="285"/>
      <c r="F84" s="286"/>
    </row>
    <row r="85" spans="2:11" ht="22.7" customHeight="1" thickTop="1" thickBot="1">
      <c r="B85" s="266" t="s">
        <v>174</v>
      </c>
      <c r="C85" s="373" t="e">
        <f>C81/C75</f>
        <v>#DIV/0!</v>
      </c>
      <c r="D85" s="275" t="e">
        <f>D81/D75</f>
        <v>#DIV/0!</v>
      </c>
      <c r="E85" s="276" t="e">
        <f>E81/E75</f>
        <v>#DIV/0!</v>
      </c>
      <c r="F85" s="277"/>
    </row>
    <row r="86" spans="2:11" ht="33" customHeight="1">
      <c r="B86" s="407" t="s">
        <v>233</v>
      </c>
      <c r="C86" s="402"/>
      <c r="D86" s="402"/>
      <c r="E86" s="402"/>
      <c r="F86" s="402"/>
      <c r="G86" s="294"/>
    </row>
    <row r="87" spans="2:11">
      <c r="B87" s="208" t="s">
        <v>182</v>
      </c>
      <c r="C87" s="166"/>
      <c r="D87" s="166"/>
      <c r="E87" s="166"/>
      <c r="F87" s="166"/>
    </row>
    <row r="89" spans="2:11">
      <c r="B89" s="187" t="s">
        <v>123</v>
      </c>
      <c r="C89" s="157"/>
      <c r="D89" s="157"/>
      <c r="E89" s="157"/>
    </row>
    <row r="90" spans="2:11">
      <c r="B90" s="157" t="s">
        <v>185</v>
      </c>
      <c r="C90" s="157"/>
      <c r="D90" s="157"/>
      <c r="E90" s="157"/>
    </row>
    <row r="91" spans="2:11">
      <c r="B91" s="228"/>
      <c r="C91" s="157"/>
      <c r="D91" s="157"/>
      <c r="E91" s="157"/>
    </row>
    <row r="92" spans="2:11" ht="22.7" customHeight="1" thickBot="1">
      <c r="B92" s="158" t="str">
        <f>"（大学名："&amp;$F$1&amp;"）"</f>
        <v>（大学名：）</v>
      </c>
      <c r="C92" s="408" t="s">
        <v>229</v>
      </c>
      <c r="D92" s="408"/>
      <c r="E92" s="408"/>
    </row>
    <row r="93" spans="2:11" ht="22.7" customHeight="1">
      <c r="B93" s="240"/>
      <c r="C93" s="202" t="s">
        <v>114</v>
      </c>
      <c r="D93" s="202" t="s">
        <v>113</v>
      </c>
      <c r="E93" s="203" t="s">
        <v>110</v>
      </c>
      <c r="I93" s="162" t="s">
        <v>269</v>
      </c>
      <c r="J93" s="162"/>
    </row>
    <row r="94" spans="2:11" ht="22.7" customHeight="1" thickBot="1">
      <c r="B94" s="200" t="s">
        <v>159</v>
      </c>
      <c r="C94" s="242">
        <f>C96+C97</f>
        <v>0</v>
      </c>
      <c r="D94" s="242">
        <f t="shared" ref="D94:E94" si="4">D96+D97</f>
        <v>0</v>
      </c>
      <c r="E94" s="243">
        <f t="shared" si="4"/>
        <v>0</v>
      </c>
      <c r="G94" s="173"/>
      <c r="I94" s="362" t="s">
        <v>157</v>
      </c>
      <c r="J94" s="162"/>
      <c r="K94" s="162"/>
    </row>
    <row r="95" spans="2:11" ht="22.7" customHeight="1" thickTop="1">
      <c r="B95" s="235" t="s">
        <v>161</v>
      </c>
      <c r="C95" s="245"/>
      <c r="D95" s="245"/>
      <c r="E95" s="246"/>
      <c r="I95" s="364" t="e">
        <f>IF(E100&lt;0.6,"NG","OK")</f>
        <v>#DIV/0!</v>
      </c>
      <c r="J95" s="363"/>
      <c r="K95" s="364"/>
    </row>
    <row r="96" spans="2:11" ht="22.7" customHeight="1">
      <c r="B96" s="237" t="s">
        <v>149</v>
      </c>
      <c r="C96" s="176"/>
      <c r="D96" s="176"/>
      <c r="E96" s="238"/>
    </row>
    <row r="97" spans="2:7" ht="22.7" customHeight="1" thickBot="1">
      <c r="B97" s="233" t="s">
        <v>150</v>
      </c>
      <c r="C97" s="178"/>
      <c r="D97" s="178"/>
      <c r="E97" s="234"/>
    </row>
    <row r="98" spans="2:7" ht="22.5" customHeight="1" thickTop="1">
      <c r="B98" s="239" t="s">
        <v>160</v>
      </c>
      <c r="C98" s="377"/>
      <c r="D98" s="377"/>
      <c r="E98" s="378"/>
    </row>
    <row r="99" spans="2:7" ht="22.5" customHeight="1" thickBot="1">
      <c r="B99" s="235" t="s">
        <v>158</v>
      </c>
      <c r="C99" s="179"/>
      <c r="D99" s="179"/>
      <c r="E99" s="236"/>
    </row>
    <row r="100" spans="2:7" ht="29.25" customHeight="1" thickBot="1">
      <c r="B100" s="177" t="s">
        <v>234</v>
      </c>
      <c r="C100" s="183" t="e">
        <f>C99/C96</f>
        <v>#DIV/0!</v>
      </c>
      <c r="D100" s="183" t="e">
        <f>D99/D96</f>
        <v>#DIV/0!</v>
      </c>
      <c r="E100" s="184" t="e">
        <f>E99/E96</f>
        <v>#DIV/0!</v>
      </c>
    </row>
    <row r="101" spans="2:7" ht="34.5" customHeight="1">
      <c r="B101" s="401" t="s">
        <v>230</v>
      </c>
      <c r="C101" s="402"/>
      <c r="D101" s="402"/>
      <c r="E101" s="402"/>
      <c r="F101" s="294"/>
      <c r="G101" s="294"/>
    </row>
    <row r="102" spans="2:7" ht="23.25" customHeight="1">
      <c r="B102" s="207"/>
      <c r="C102" s="244"/>
      <c r="D102" s="244"/>
      <c r="E102" s="244"/>
      <c r="F102" s="297"/>
    </row>
    <row r="104" spans="2:7" s="171" customFormat="1">
      <c r="B104" s="187" t="s">
        <v>148</v>
      </c>
      <c r="C104" s="156"/>
      <c r="D104" s="156"/>
      <c r="E104" s="156"/>
      <c r="F104" s="156"/>
    </row>
    <row r="105" spans="2:7" ht="22.7" customHeight="1" thickBot="1">
      <c r="B105" s="158" t="str">
        <f>"（大学名："&amp;$F$1&amp;"）"</f>
        <v>（大学名：）</v>
      </c>
      <c r="C105" s="157"/>
      <c r="D105" s="157"/>
      <c r="E105" s="169" t="s">
        <v>184</v>
      </c>
    </row>
    <row r="106" spans="2:7" ht="22.7" customHeight="1">
      <c r="B106" s="240"/>
      <c r="C106" s="202" t="s">
        <v>114</v>
      </c>
      <c r="D106" s="202" t="s">
        <v>113</v>
      </c>
      <c r="E106" s="203" t="s">
        <v>110</v>
      </c>
      <c r="F106" s="171"/>
    </row>
    <row r="107" spans="2:7" ht="22.7" customHeight="1">
      <c r="B107" s="215" t="s">
        <v>126</v>
      </c>
      <c r="C107" s="302"/>
      <c r="D107" s="302"/>
      <c r="E107" s="303"/>
    </row>
    <row r="108" spans="2:7" ht="22.7" customHeight="1" thickBot="1">
      <c r="B108" s="217" t="s">
        <v>127</v>
      </c>
      <c r="C108" s="304"/>
      <c r="D108" s="304"/>
      <c r="E108" s="305"/>
    </row>
  </sheetData>
  <mergeCells count="22">
    <mergeCell ref="C92:E9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B39:E39"/>
    <mergeCell ref="B55:B56"/>
    <mergeCell ref="C55:C56"/>
    <mergeCell ref="D55:D56"/>
    <mergeCell ref="E55:F55"/>
  </mergeCells>
  <phoneticPr fontId="4"/>
  <conditionalFormatting sqref="C57:E57">
    <cfRule type="expression" dxfId="23" priority="4">
      <formula>OR(#REF!="NG",#REF!="NG")</formula>
    </cfRule>
  </conditionalFormatting>
  <conditionalFormatting sqref="D81:D84">
    <cfRule type="expression" dxfId="22" priority="7">
      <formula>OR(#REF!="NG",#REF!="NG")</formula>
    </cfRule>
  </conditionalFormatting>
  <conditionalFormatting sqref="E58">
    <cfRule type="expression" dxfId="21" priority="5">
      <formula>OR(#REF!="NG",#REF!="NG")</formula>
    </cfRule>
  </conditionalFormatting>
  <conditionalFormatting sqref="E81:E84">
    <cfRule type="expression" dxfId="20" priority="6">
      <formula>OR(#REF!="NG",#REF!="NG")</formula>
    </cfRule>
  </conditionalFormatting>
  <conditionalFormatting sqref="E96 E99">
    <cfRule type="expression" dxfId="19" priority="8">
      <formula>#REF!="NG"</formula>
    </cfRule>
  </conditionalFormatting>
  <conditionalFormatting sqref="K81">
    <cfRule type="expression" dxfId="18" priority="3">
      <formula>$K$81="NG"</formula>
    </cfRule>
  </conditionalFormatting>
  <conditionalFormatting sqref="K58">
    <cfRule type="expression" dxfId="17" priority="2">
      <formula>$K$58="NG"</formula>
    </cfRule>
  </conditionalFormatting>
  <conditionalFormatting sqref="K95">
    <cfRule type="expression" dxfId="16" priority="1">
      <formula>$K$81="NG"</formula>
    </cfRule>
  </conditionalFormatting>
  <pageMargins left="0.7" right="0.7" top="0.75" bottom="0.75" header="0.3" footer="0.3"/>
  <pageSetup paperSize="9" scale="67" orientation="portrait" r:id="rId1"/>
  <rowBreaks count="2" manualBreakCount="2">
    <brk id="40" max="6" man="1"/>
    <brk id="6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D65B7-3C0D-4D92-92F3-6E587FB96ED3}">
  <sheetPr>
    <tabColor theme="9" tint="0.79998168889431442"/>
  </sheetPr>
  <dimension ref="B1:M108"/>
  <sheetViews>
    <sheetView view="pageBreakPreview" zoomScaleNormal="100" zoomScaleSheetLayoutView="100" workbookViewId="0">
      <selection activeCell="F2" sqref="F2"/>
    </sheetView>
  </sheetViews>
  <sheetFormatPr defaultColWidth="9" defaultRowHeight="15.75" outlineLevelCol="1"/>
  <cols>
    <col min="1" max="1" width="2.625" style="156" customWidth="1"/>
    <col min="2" max="2" width="34.25" style="156" customWidth="1"/>
    <col min="3" max="7" width="10.625" style="156" customWidth="1"/>
    <col min="8" max="8" width="6.75" style="156" bestFit="1" customWidth="1"/>
    <col min="9" max="12" width="9" style="156" hidden="1" customWidth="1" outlineLevel="1"/>
    <col min="13" max="13" width="9" style="156" collapsed="1"/>
    <col min="14" max="16384" width="9" style="156"/>
  </cols>
  <sheetData>
    <row r="1" spans="2:7" ht="16.5" thickBot="1">
      <c r="B1" s="186" t="s">
        <v>232</v>
      </c>
      <c r="E1" s="380" t="s">
        <v>274</v>
      </c>
      <c r="F1" s="409"/>
      <c r="G1" s="410"/>
    </row>
    <row r="2" spans="2:7">
      <c r="B2" s="155"/>
    </row>
    <row r="3" spans="2:7" s="157" customFormat="1" ht="18.75" customHeight="1">
      <c r="B3" s="187" t="s">
        <v>186</v>
      </c>
    </row>
    <row r="4" spans="2:7" s="157" customFormat="1" ht="18.75" customHeight="1" thickBot="1">
      <c r="B4" s="158" t="str">
        <f>"（大学名："&amp;$F$1&amp;"）"</f>
        <v>（大学名：）</v>
      </c>
      <c r="E4" s="169" t="s">
        <v>97</v>
      </c>
    </row>
    <row r="5" spans="2:7" s="158" customFormat="1" ht="22.5">
      <c r="B5" s="190" t="s">
        <v>162</v>
      </c>
      <c r="C5" s="202" t="s">
        <v>114</v>
      </c>
      <c r="D5" s="202" t="s">
        <v>113</v>
      </c>
      <c r="E5" s="203" t="s">
        <v>110</v>
      </c>
      <c r="G5" s="169"/>
    </row>
    <row r="6" spans="2:7" s="157" customFormat="1" ht="22.5" customHeight="1" thickBot="1">
      <c r="B6" s="200" t="s">
        <v>163</v>
      </c>
      <c r="C6" s="205"/>
      <c r="D6" s="205"/>
      <c r="E6" s="206"/>
    </row>
    <row r="7" spans="2:7" s="157" customFormat="1" ht="22.5" customHeight="1" thickTop="1">
      <c r="B7" s="191" t="s">
        <v>165</v>
      </c>
      <c r="C7" s="188"/>
      <c r="D7" s="188"/>
      <c r="E7" s="192"/>
    </row>
    <row r="8" spans="2:7" s="157" customFormat="1" ht="22.5" customHeight="1">
      <c r="B8" s="261" t="s">
        <v>275</v>
      </c>
      <c r="C8" s="274"/>
      <c r="D8" s="274"/>
      <c r="E8" s="384"/>
    </row>
    <row r="9" spans="2:7" s="157" customFormat="1" ht="22.5" customHeight="1">
      <c r="B9" s="237" t="s">
        <v>276</v>
      </c>
      <c r="C9" s="265"/>
      <c r="D9" s="265"/>
      <c r="E9" s="385"/>
    </row>
    <row r="10" spans="2:7" s="157" customFormat="1" ht="22.5" customHeight="1">
      <c r="B10" s="237" t="s">
        <v>277</v>
      </c>
      <c r="C10" s="265"/>
      <c r="D10" s="265"/>
      <c r="E10" s="385"/>
    </row>
    <row r="11" spans="2:7" s="157" customFormat="1" ht="22.5" customHeight="1" thickBot="1">
      <c r="B11" s="270" t="s">
        <v>278</v>
      </c>
      <c r="C11" s="271"/>
      <c r="D11" s="271"/>
      <c r="E11" s="386"/>
    </row>
    <row r="12" spans="2:7" s="158" customFormat="1" ht="22.5" customHeight="1" thickTop="1">
      <c r="B12" s="193" t="s">
        <v>164</v>
      </c>
      <c r="C12" s="170" t="s">
        <v>114</v>
      </c>
      <c r="D12" s="170" t="s">
        <v>113</v>
      </c>
      <c r="E12" s="204" t="s">
        <v>110</v>
      </c>
    </row>
    <row r="13" spans="2:7" s="157" customFormat="1" ht="22.5" customHeight="1" thickBot="1">
      <c r="B13" s="201" t="s">
        <v>166</v>
      </c>
      <c r="C13" s="189">
        <f>SUM(C14:C15)</f>
        <v>0</v>
      </c>
      <c r="D13" s="189">
        <f t="shared" ref="D13:E13" si="0">SUM(D14:D15)</f>
        <v>0</v>
      </c>
      <c r="E13" s="197">
        <f t="shared" si="0"/>
        <v>0</v>
      </c>
    </row>
    <row r="14" spans="2:7" s="157" customFormat="1" ht="22.5" customHeight="1" thickTop="1">
      <c r="B14" s="194" t="s">
        <v>167</v>
      </c>
      <c r="C14" s="180"/>
      <c r="D14" s="180"/>
      <c r="E14" s="181"/>
    </row>
    <row r="15" spans="2:7" s="157" customFormat="1" ht="22.5" customHeight="1">
      <c r="B15" s="195" t="s">
        <v>168</v>
      </c>
      <c r="C15" s="159"/>
      <c r="D15" s="159"/>
      <c r="E15" s="196"/>
    </row>
    <row r="16" spans="2:7" s="157" customFormat="1" ht="22.5" customHeight="1">
      <c r="B16" s="261" t="s">
        <v>279</v>
      </c>
      <c r="C16" s="274"/>
      <c r="D16" s="274"/>
      <c r="E16" s="384"/>
    </row>
    <row r="17" spans="2:7" s="157" customFormat="1" ht="22.5" customHeight="1">
      <c r="B17" s="237" t="s">
        <v>276</v>
      </c>
      <c r="C17" s="265"/>
      <c r="D17" s="265"/>
      <c r="E17" s="385"/>
    </row>
    <row r="18" spans="2:7" s="157" customFormat="1" ht="22.5" customHeight="1">
      <c r="B18" s="237" t="s">
        <v>277</v>
      </c>
      <c r="C18" s="265"/>
      <c r="D18" s="265"/>
      <c r="E18" s="385"/>
    </row>
    <row r="19" spans="2:7" s="157" customFormat="1" ht="22.5" customHeight="1" thickBot="1">
      <c r="B19" s="270" t="s">
        <v>278</v>
      </c>
      <c r="C19" s="271"/>
      <c r="D19" s="271"/>
      <c r="E19" s="386"/>
    </row>
    <row r="20" spans="2:7" s="158" customFormat="1" ht="22.5" customHeight="1" thickTop="1">
      <c r="B20" s="193" t="s">
        <v>115</v>
      </c>
      <c r="C20" s="170" t="s">
        <v>114</v>
      </c>
      <c r="D20" s="170" t="s">
        <v>113</v>
      </c>
      <c r="E20" s="204" t="s">
        <v>110</v>
      </c>
    </row>
    <row r="21" spans="2:7" s="157" customFormat="1" ht="22.5" customHeight="1" thickBot="1">
      <c r="B21" s="201" t="s">
        <v>171</v>
      </c>
      <c r="C21" s="189">
        <f>SUM(C22:C23)</f>
        <v>0</v>
      </c>
      <c r="D21" s="189">
        <f t="shared" ref="D21:E21" si="1">SUM(D22:D23)</f>
        <v>0</v>
      </c>
      <c r="E21" s="197">
        <f t="shared" si="1"/>
        <v>0</v>
      </c>
    </row>
    <row r="22" spans="2:7" s="157" customFormat="1" ht="22.5" customHeight="1" thickTop="1">
      <c r="B22" s="198" t="s">
        <v>169</v>
      </c>
      <c r="C22" s="180"/>
      <c r="D22" s="180"/>
      <c r="E22" s="181"/>
    </row>
    <row r="23" spans="2:7" s="157" customFormat="1" ht="22.5" customHeight="1" thickBot="1">
      <c r="B23" s="199" t="s">
        <v>170</v>
      </c>
      <c r="C23" s="159"/>
      <c r="D23" s="159"/>
      <c r="E23" s="196"/>
    </row>
    <row r="24" spans="2:7" s="157" customFormat="1" ht="31.5" customHeight="1">
      <c r="B24" s="388" t="s">
        <v>231</v>
      </c>
      <c r="C24" s="389"/>
      <c r="D24" s="389"/>
      <c r="E24" s="389"/>
      <c r="F24" s="294"/>
      <c r="G24" s="294"/>
    </row>
    <row r="25" spans="2:7" s="157" customFormat="1" ht="18.75" customHeight="1">
      <c r="B25" s="390" t="s">
        <v>222</v>
      </c>
      <c r="C25" s="391"/>
      <c r="D25" s="391"/>
      <c r="E25" s="391"/>
    </row>
    <row r="26" spans="2:7" s="157" customFormat="1" ht="18.75" customHeight="1"/>
    <row r="27" spans="2:7" s="157" customFormat="1" ht="18.75" customHeight="1">
      <c r="B27" s="187" t="s">
        <v>199</v>
      </c>
    </row>
    <row r="28" spans="2:7" s="157" customFormat="1" ht="18.75" customHeight="1" thickBot="1">
      <c r="B28" s="158" t="str">
        <f>"（大学名："&amp;$F$1&amp;"）"</f>
        <v>（大学名：）</v>
      </c>
      <c r="E28" s="169" t="s">
        <v>125</v>
      </c>
    </row>
    <row r="29" spans="2:7" s="158" customFormat="1" ht="22.5">
      <c r="B29" s="190" t="s">
        <v>124</v>
      </c>
      <c r="C29" s="202" t="s">
        <v>114</v>
      </c>
      <c r="D29" s="202" t="s">
        <v>113</v>
      </c>
      <c r="E29" s="203" t="s">
        <v>110</v>
      </c>
    </row>
    <row r="30" spans="2:7" s="157" customFormat="1" ht="22.5" customHeight="1">
      <c r="B30" s="215" t="s">
        <v>172</v>
      </c>
      <c r="C30" s="161"/>
      <c r="D30" s="161"/>
      <c r="E30" s="216"/>
    </row>
    <row r="31" spans="2:7" s="157" customFormat="1" ht="22.5" customHeight="1" thickBot="1">
      <c r="B31" s="200" t="s">
        <v>173</v>
      </c>
      <c r="C31" s="242"/>
      <c r="D31" s="242"/>
      <c r="E31" s="243"/>
    </row>
    <row r="32" spans="2:7" s="157" customFormat="1" ht="22.5" customHeight="1" thickTop="1" thickBot="1">
      <c r="B32" s="266" t="s">
        <v>174</v>
      </c>
      <c r="C32" s="275" t="e">
        <f>C31/C30</f>
        <v>#DIV/0!</v>
      </c>
      <c r="D32" s="275" t="e">
        <f>D31/D30</f>
        <v>#DIV/0!</v>
      </c>
      <c r="E32" s="376" t="e">
        <f>E31/E30</f>
        <v>#DIV/0!</v>
      </c>
    </row>
    <row r="33" spans="2:7" s="157" customFormat="1" ht="22.5" customHeight="1">
      <c r="B33" s="392" t="s">
        <v>187</v>
      </c>
      <c r="C33" s="393"/>
      <c r="D33" s="393"/>
      <c r="E33" s="393"/>
    </row>
    <row r="34" spans="2:7" s="157" customFormat="1" ht="22.5" customHeight="1">
      <c r="B34" s="209"/>
      <c r="C34" s="185"/>
      <c r="D34" s="185"/>
      <c r="E34" s="185"/>
    </row>
    <row r="35" spans="2:7" s="157" customFormat="1" ht="22.5" customHeight="1" thickBot="1">
      <c r="E35" s="169" t="s">
        <v>128</v>
      </c>
    </row>
    <row r="36" spans="2:7" s="158" customFormat="1" ht="22.5" customHeight="1">
      <c r="B36" s="218" t="s">
        <v>177</v>
      </c>
      <c r="C36" s="202" t="s">
        <v>114</v>
      </c>
      <c r="D36" s="202" t="s">
        <v>113</v>
      </c>
      <c r="E36" s="203" t="s">
        <v>110</v>
      </c>
    </row>
    <row r="37" spans="2:7" s="157" customFormat="1" ht="22.5" customHeight="1">
      <c r="B37" s="199" t="s">
        <v>176</v>
      </c>
      <c r="C37" s="159"/>
      <c r="D37" s="159"/>
      <c r="E37" s="196"/>
    </row>
    <row r="38" spans="2:7" s="157" customFormat="1" ht="22.5" customHeight="1" thickBot="1">
      <c r="B38" s="219" t="s">
        <v>188</v>
      </c>
      <c r="C38" s="220"/>
      <c r="D38" s="220"/>
      <c r="E38" s="221"/>
    </row>
    <row r="39" spans="2:7" s="157" customFormat="1" ht="22.5" customHeight="1">
      <c r="B39" s="394" t="s">
        <v>223</v>
      </c>
      <c r="C39" s="389"/>
      <c r="D39" s="389"/>
      <c r="E39" s="389"/>
      <c r="F39" s="294"/>
      <c r="G39" s="294"/>
    </row>
    <row r="40" spans="2:7" s="157" customFormat="1" ht="22.5" customHeight="1">
      <c r="B40" s="211"/>
      <c r="C40" s="210"/>
      <c r="D40" s="210"/>
      <c r="E40" s="210"/>
    </row>
    <row r="41" spans="2:7" s="157" customFormat="1" ht="18.75" customHeight="1"/>
    <row r="42" spans="2:7">
      <c r="B42" s="187" t="s">
        <v>200</v>
      </c>
      <c r="C42" s="157"/>
      <c r="D42" s="157"/>
      <c r="E42" s="157"/>
    </row>
    <row r="43" spans="2:7">
      <c r="B43" s="212"/>
      <c r="C43" s="157"/>
      <c r="D43" s="157"/>
      <c r="E43" s="157"/>
    </row>
    <row r="44" spans="2:7" s="157" customFormat="1" ht="18.75" customHeight="1" thickBot="1">
      <c r="B44" s="158" t="str">
        <f>"（大学名："&amp;$F$1&amp;"）"</f>
        <v>（大学名：）</v>
      </c>
      <c r="E44" s="169" t="s">
        <v>97</v>
      </c>
    </row>
    <row r="45" spans="2:7" s="158" customFormat="1" ht="22.5">
      <c r="B45" s="222"/>
      <c r="C45" s="202" t="s">
        <v>114</v>
      </c>
      <c r="D45" s="202" t="s">
        <v>116</v>
      </c>
      <c r="E45" s="203" t="s">
        <v>110</v>
      </c>
    </row>
    <row r="46" spans="2:7" s="157" customFormat="1" ht="22.5" customHeight="1">
      <c r="B46" s="191" t="s">
        <v>111</v>
      </c>
      <c r="C46" s="214"/>
      <c r="D46" s="214"/>
      <c r="E46" s="223"/>
    </row>
    <row r="47" spans="2:7" s="157" customFormat="1" ht="22.5" customHeight="1">
      <c r="B47" s="215" t="s">
        <v>112</v>
      </c>
      <c r="C47" s="160"/>
      <c r="D47" s="160"/>
      <c r="E47" s="224"/>
    </row>
    <row r="48" spans="2:7" s="157" customFormat="1" ht="22.5" customHeight="1" thickBot="1">
      <c r="B48" s="217" t="s">
        <v>175</v>
      </c>
      <c r="C48" s="225"/>
      <c r="D48" s="225"/>
      <c r="E48" s="226"/>
    </row>
    <row r="49" spans="2:11" s="157" customFormat="1" ht="22.5" customHeight="1">
      <c r="B49" s="208" t="s">
        <v>224</v>
      </c>
      <c r="C49" s="213"/>
      <c r="D49" s="213"/>
      <c r="E49" s="213"/>
    </row>
    <row r="51" spans="2:11">
      <c r="B51" s="187" t="s">
        <v>121</v>
      </c>
      <c r="C51" s="157"/>
      <c r="D51" s="157"/>
      <c r="E51" s="157"/>
    </row>
    <row r="52" spans="2:11">
      <c r="B52" s="157" t="s">
        <v>178</v>
      </c>
      <c r="C52" s="157"/>
      <c r="D52" s="157"/>
      <c r="E52" s="157"/>
    </row>
    <row r="53" spans="2:11">
      <c r="B53" s="228"/>
      <c r="C53" s="157"/>
      <c r="D53" s="157"/>
      <c r="E53" s="157"/>
    </row>
    <row r="54" spans="2:11" ht="22.7" customHeight="1" thickBot="1">
      <c r="B54" s="158" t="str">
        <f>"（大学名："&amp;$F$1&amp;"）"</f>
        <v>（大学名：）</v>
      </c>
      <c r="C54" s="229"/>
      <c r="D54" s="229"/>
      <c r="E54" s="229"/>
      <c r="F54" s="169" t="s">
        <v>129</v>
      </c>
    </row>
    <row r="55" spans="2:11" ht="15.75" customHeight="1">
      <c r="B55" s="395"/>
      <c r="C55" s="397" t="s">
        <v>114</v>
      </c>
      <c r="D55" s="397" t="s">
        <v>117</v>
      </c>
      <c r="E55" s="399" t="s">
        <v>118</v>
      </c>
      <c r="F55" s="400"/>
    </row>
    <row r="56" spans="2:11" ht="15.75" customHeight="1">
      <c r="B56" s="396"/>
      <c r="C56" s="398"/>
      <c r="D56" s="398"/>
      <c r="E56" s="227" t="s">
        <v>119</v>
      </c>
      <c r="F56" s="204" t="s">
        <v>120</v>
      </c>
      <c r="I56" s="162" t="s">
        <v>269</v>
      </c>
      <c r="J56" s="162"/>
    </row>
    <row r="57" spans="2:11" ht="22.5" customHeight="1">
      <c r="B57" s="298" t="s">
        <v>202</v>
      </c>
      <c r="C57" s="283">
        <f>C22</f>
        <v>0</v>
      </c>
      <c r="D57" s="283">
        <f>D22</f>
        <v>0</v>
      </c>
      <c r="E57" s="283">
        <f>E22</f>
        <v>0</v>
      </c>
      <c r="F57" s="204"/>
      <c r="I57" s="362" t="s">
        <v>270</v>
      </c>
      <c r="J57" s="162" t="s">
        <v>271</v>
      </c>
      <c r="K57" s="162" t="s">
        <v>157</v>
      </c>
    </row>
    <row r="58" spans="2:11" ht="22.5" customHeight="1" thickBot="1">
      <c r="B58" s="282" t="s">
        <v>180</v>
      </c>
      <c r="C58" s="284"/>
      <c r="D58" s="284"/>
      <c r="E58" s="284"/>
      <c r="F58" s="299" t="e">
        <f>E58/C58</f>
        <v>#DIV/0!</v>
      </c>
      <c r="I58" s="363" t="e">
        <f>IF(F58&lt;2.2,"NG","OK")</f>
        <v>#DIV/0!</v>
      </c>
      <c r="J58" s="363" t="e">
        <f>IF(E64&lt;0.3,"NG","OK")</f>
        <v>#DIV/0!</v>
      </c>
      <c r="K58" s="364" t="e">
        <f>IF(OR(I58="OK",J58="OK")=TRUE,"OK","NG")</f>
        <v>#DIV/0!</v>
      </c>
    </row>
    <row r="59" spans="2:11" ht="22.5" customHeight="1" thickTop="1">
      <c r="B59" s="191" t="s">
        <v>201</v>
      </c>
      <c r="C59" s="264">
        <f>SUM(C61:C63)</f>
        <v>0</v>
      </c>
      <c r="D59" s="264">
        <f t="shared" ref="D59:E59" si="2">SUM(D61:D63)</f>
        <v>0</v>
      </c>
      <c r="E59" s="264">
        <f t="shared" si="2"/>
        <v>0</v>
      </c>
      <c r="F59" s="260"/>
    </row>
    <row r="60" spans="2:11" ht="22.5" customHeight="1">
      <c r="B60" s="261" t="s">
        <v>189</v>
      </c>
      <c r="C60" s="274"/>
      <c r="D60" s="274"/>
      <c r="E60" s="274"/>
      <c r="F60" s="262"/>
    </row>
    <row r="61" spans="2:11" ht="22.5" customHeight="1">
      <c r="B61" s="237" t="s">
        <v>190</v>
      </c>
      <c r="C61" s="265"/>
      <c r="D61" s="265"/>
      <c r="E61" s="265"/>
      <c r="F61" s="263"/>
    </row>
    <row r="62" spans="2:11" ht="22.5" customHeight="1">
      <c r="B62" s="237" t="s">
        <v>191</v>
      </c>
      <c r="C62" s="265"/>
      <c r="D62" s="265"/>
      <c r="E62" s="265"/>
      <c r="F62" s="263"/>
    </row>
    <row r="63" spans="2:11" ht="22.5" customHeight="1" thickBot="1">
      <c r="B63" s="270" t="s">
        <v>192</v>
      </c>
      <c r="C63" s="271"/>
      <c r="D63" s="271"/>
      <c r="E63" s="271"/>
      <c r="F63" s="272"/>
    </row>
    <row r="64" spans="2:11" ht="22.5" customHeight="1" thickTop="1" thickBot="1">
      <c r="B64" s="266" t="s">
        <v>174</v>
      </c>
      <c r="C64" s="267" t="e">
        <f>C58/C57</f>
        <v>#DIV/0!</v>
      </c>
      <c r="D64" s="267" t="e">
        <f t="shared" ref="D64:E64" si="3">D58/D57</f>
        <v>#DIV/0!</v>
      </c>
      <c r="E64" s="268" t="e">
        <f t="shared" si="3"/>
        <v>#DIV/0!</v>
      </c>
      <c r="F64" s="269"/>
    </row>
    <row r="65" spans="2:11" ht="22.5" customHeight="1">
      <c r="B65" s="394" t="s">
        <v>225</v>
      </c>
      <c r="C65" s="389"/>
      <c r="D65" s="389"/>
      <c r="E65" s="389"/>
      <c r="F65" s="389"/>
    </row>
    <row r="66" spans="2:11">
      <c r="B66" s="208"/>
      <c r="C66" s="164"/>
      <c r="D66" s="164"/>
      <c r="E66" s="164"/>
    </row>
    <row r="67" spans="2:11">
      <c r="B67" s="163"/>
      <c r="C67" s="165"/>
      <c r="D67" s="165"/>
      <c r="E67" s="165"/>
      <c r="F67" s="165"/>
    </row>
    <row r="68" spans="2:11">
      <c r="B68" s="163"/>
      <c r="C68" s="165"/>
      <c r="D68" s="165"/>
      <c r="E68" s="165"/>
      <c r="F68" s="165"/>
    </row>
    <row r="69" spans="2:11" s="162" customFormat="1">
      <c r="B69" s="187" t="s">
        <v>122</v>
      </c>
      <c r="C69" s="157"/>
      <c r="D69" s="157"/>
      <c r="E69" s="157"/>
      <c r="F69" s="156"/>
    </row>
    <row r="70" spans="2:11" s="162" customFormat="1">
      <c r="B70" s="157" t="s">
        <v>181</v>
      </c>
      <c r="C70" s="157"/>
      <c r="D70" s="157"/>
      <c r="E70" s="157"/>
      <c r="F70" s="156"/>
    </row>
    <row r="71" spans="2:11" s="162" customFormat="1">
      <c r="B71" s="228"/>
      <c r="C71" s="157"/>
      <c r="D71" s="157"/>
      <c r="E71" s="157"/>
      <c r="F71" s="156"/>
    </row>
    <row r="72" spans="2:11" s="162" customFormat="1" ht="16.5" thickBot="1">
      <c r="B72" s="158" t="str">
        <f>"（大学名："&amp;$F$1&amp;"）"</f>
        <v>（大学名：）</v>
      </c>
      <c r="C72" s="157"/>
      <c r="D72" s="157"/>
      <c r="E72" s="169" t="s">
        <v>203</v>
      </c>
    </row>
    <row r="73" spans="2:11" ht="22.7" customHeight="1">
      <c r="B73" s="403"/>
      <c r="C73" s="397" t="s">
        <v>114</v>
      </c>
      <c r="D73" s="397" t="s">
        <v>117</v>
      </c>
      <c r="E73" s="405" t="s">
        <v>226</v>
      </c>
    </row>
    <row r="74" spans="2:11" ht="22.7" customHeight="1">
      <c r="B74" s="404"/>
      <c r="C74" s="398"/>
      <c r="D74" s="398"/>
      <c r="E74" s="406"/>
    </row>
    <row r="75" spans="2:11" ht="22.7" customHeight="1" thickBot="1">
      <c r="B75" s="217" t="s">
        <v>193</v>
      </c>
      <c r="C75" s="232"/>
      <c r="D75" s="232"/>
      <c r="E75" s="241"/>
      <c r="F75" s="300"/>
    </row>
    <row r="76" spans="2:11" ht="22.7" customHeight="1">
      <c r="B76" s="392" t="s">
        <v>227</v>
      </c>
      <c r="C76" s="393"/>
      <c r="D76" s="393"/>
      <c r="E76" s="393"/>
      <c r="F76" s="375"/>
    </row>
    <row r="77" spans="2:11" ht="22.7" customHeight="1">
      <c r="B77" s="163"/>
      <c r="C77" s="230"/>
      <c r="D77" s="230"/>
      <c r="E77" s="230"/>
      <c r="F77" s="231"/>
    </row>
    <row r="78" spans="2:11" s="162" customFormat="1" ht="16.5" thickBot="1">
      <c r="B78" s="157"/>
      <c r="C78" s="157"/>
      <c r="D78" s="157"/>
      <c r="E78" s="156"/>
      <c r="F78" s="169" t="s">
        <v>129</v>
      </c>
    </row>
    <row r="79" spans="2:11" ht="22.7" customHeight="1">
      <c r="B79" s="403"/>
      <c r="C79" s="397" t="s">
        <v>114</v>
      </c>
      <c r="D79" s="397" t="s">
        <v>117</v>
      </c>
      <c r="E79" s="399" t="s">
        <v>118</v>
      </c>
      <c r="F79" s="400"/>
      <c r="I79" s="162" t="s">
        <v>269</v>
      </c>
      <c r="J79" s="162"/>
    </row>
    <row r="80" spans="2:11" ht="22.7" customHeight="1">
      <c r="B80" s="404"/>
      <c r="C80" s="398"/>
      <c r="D80" s="398"/>
      <c r="E80" s="227" t="s">
        <v>119</v>
      </c>
      <c r="F80" s="204" t="s">
        <v>120</v>
      </c>
      <c r="I80" s="362" t="s">
        <v>272</v>
      </c>
      <c r="J80" s="162" t="s">
        <v>270</v>
      </c>
      <c r="K80" s="162" t="s">
        <v>157</v>
      </c>
    </row>
    <row r="81" spans="2:11" ht="22.7" customHeight="1" thickBot="1">
      <c r="B81" s="200" t="s">
        <v>195</v>
      </c>
      <c r="C81" s="242">
        <f>SUM(C83:C84)</f>
        <v>0</v>
      </c>
      <c r="D81" s="242">
        <f>SUM(D83:D84)</f>
        <v>0</v>
      </c>
      <c r="E81" s="242">
        <f>SUM(E83:E84)</f>
        <v>0</v>
      </c>
      <c r="F81" s="273" t="e">
        <f>E81/C81</f>
        <v>#DIV/0!</v>
      </c>
      <c r="I81" s="363" t="e">
        <f>IF(F81&lt;1.4,"NG","OK")</f>
        <v>#DIV/0!</v>
      </c>
      <c r="J81" s="363" t="e">
        <f>IF(E85&lt;0.3,"NG","OK")</f>
        <v>#DIV/0!</v>
      </c>
      <c r="K81" s="364" t="e">
        <f>IF(OR(I81="OK",J81="OK")=TRUE,"OK","NG")</f>
        <v>#DIV/0!</v>
      </c>
    </row>
    <row r="82" spans="2:11" ht="22.7" customHeight="1" thickTop="1">
      <c r="B82" s="239" t="s">
        <v>196</v>
      </c>
      <c r="C82" s="278"/>
      <c r="D82" s="278"/>
      <c r="E82" s="278"/>
      <c r="F82" s="279"/>
    </row>
    <row r="83" spans="2:11" ht="22.7" customHeight="1">
      <c r="B83" s="237" t="s">
        <v>228</v>
      </c>
      <c r="C83" s="176"/>
      <c r="D83" s="176"/>
      <c r="E83" s="176"/>
      <c r="F83" s="280"/>
    </row>
    <row r="84" spans="2:11" ht="22.7" customHeight="1" thickBot="1">
      <c r="B84" s="270" t="s">
        <v>194</v>
      </c>
      <c r="C84" s="285"/>
      <c r="D84" s="285"/>
      <c r="E84" s="285"/>
      <c r="F84" s="286"/>
    </row>
    <row r="85" spans="2:11" ht="22.7" customHeight="1" thickTop="1" thickBot="1">
      <c r="B85" s="266" t="s">
        <v>174</v>
      </c>
      <c r="C85" s="275" t="e">
        <f>C81/C75</f>
        <v>#DIV/0!</v>
      </c>
      <c r="D85" s="275" t="e">
        <f>D81/D75</f>
        <v>#DIV/0!</v>
      </c>
      <c r="E85" s="276" t="e">
        <f>E81/E75</f>
        <v>#DIV/0!</v>
      </c>
      <c r="F85" s="277"/>
    </row>
    <row r="86" spans="2:11" ht="33" customHeight="1">
      <c r="B86" s="407" t="s">
        <v>233</v>
      </c>
      <c r="C86" s="402"/>
      <c r="D86" s="402"/>
      <c r="E86" s="402"/>
      <c r="F86" s="402"/>
      <c r="G86" s="294"/>
    </row>
    <row r="87" spans="2:11">
      <c r="B87" s="208" t="s">
        <v>182</v>
      </c>
      <c r="C87" s="166"/>
      <c r="D87" s="166"/>
      <c r="E87" s="166"/>
      <c r="F87" s="166"/>
    </row>
    <row r="89" spans="2:11">
      <c r="B89" s="187" t="s">
        <v>123</v>
      </c>
      <c r="C89" s="157"/>
      <c r="D89" s="157"/>
      <c r="E89" s="157"/>
    </row>
    <row r="90" spans="2:11">
      <c r="B90" s="157" t="s">
        <v>185</v>
      </c>
      <c r="C90" s="157"/>
      <c r="D90" s="157"/>
      <c r="E90" s="157"/>
    </row>
    <row r="91" spans="2:11">
      <c r="B91" s="228"/>
      <c r="C91" s="157"/>
      <c r="D91" s="157"/>
      <c r="E91" s="157"/>
    </row>
    <row r="92" spans="2:11" ht="22.7" customHeight="1" thickBot="1">
      <c r="B92" s="158" t="str">
        <f>"（大学名："&amp;$F$1&amp;"）"</f>
        <v>（大学名：）</v>
      </c>
      <c r="C92" s="408" t="s">
        <v>229</v>
      </c>
      <c r="D92" s="408"/>
      <c r="E92" s="408"/>
    </row>
    <row r="93" spans="2:11" ht="22.7" customHeight="1">
      <c r="B93" s="240"/>
      <c r="C93" s="202" t="s">
        <v>114</v>
      </c>
      <c r="D93" s="202" t="s">
        <v>113</v>
      </c>
      <c r="E93" s="203" t="s">
        <v>110</v>
      </c>
      <c r="I93" s="162" t="s">
        <v>269</v>
      </c>
      <c r="J93" s="162"/>
    </row>
    <row r="94" spans="2:11" ht="22.7" customHeight="1" thickBot="1">
      <c r="B94" s="200" t="s">
        <v>159</v>
      </c>
      <c r="C94" s="242">
        <f>C96+C97</f>
        <v>0</v>
      </c>
      <c r="D94" s="242">
        <f t="shared" ref="D94:E94" si="4">D96+D97</f>
        <v>0</v>
      </c>
      <c r="E94" s="243">
        <f t="shared" si="4"/>
        <v>0</v>
      </c>
      <c r="G94" s="173"/>
      <c r="I94" s="362" t="s">
        <v>157</v>
      </c>
      <c r="J94" s="162"/>
      <c r="K94" s="162"/>
    </row>
    <row r="95" spans="2:11" ht="22.7" customHeight="1" thickTop="1">
      <c r="B95" s="235" t="s">
        <v>161</v>
      </c>
      <c r="C95" s="245"/>
      <c r="D95" s="245"/>
      <c r="E95" s="246"/>
      <c r="I95" s="364" t="e">
        <f>IF(E100&lt;0.6,"NG","OK")</f>
        <v>#DIV/0!</v>
      </c>
      <c r="J95" s="363"/>
      <c r="K95" s="364"/>
    </row>
    <row r="96" spans="2:11" ht="22.7" customHeight="1">
      <c r="B96" s="237" t="s">
        <v>149</v>
      </c>
      <c r="C96" s="176"/>
      <c r="D96" s="176"/>
      <c r="E96" s="238"/>
    </row>
    <row r="97" spans="2:7" ht="22.7" customHeight="1" thickBot="1">
      <c r="B97" s="233" t="s">
        <v>150</v>
      </c>
      <c r="C97" s="178"/>
      <c r="D97" s="178"/>
      <c r="E97" s="234"/>
    </row>
    <row r="98" spans="2:7" ht="22.5" customHeight="1" thickTop="1">
      <c r="B98" s="239" t="s">
        <v>160</v>
      </c>
      <c r="C98" s="377"/>
      <c r="D98" s="377"/>
      <c r="E98" s="378"/>
    </row>
    <row r="99" spans="2:7" ht="22.5" customHeight="1" thickBot="1">
      <c r="B99" s="235" t="s">
        <v>158</v>
      </c>
      <c r="C99" s="179"/>
      <c r="D99" s="179"/>
      <c r="E99" s="236"/>
    </row>
    <row r="100" spans="2:7" ht="29.25" customHeight="1" thickBot="1">
      <c r="B100" s="177" t="s">
        <v>234</v>
      </c>
      <c r="C100" s="183" t="e">
        <f>C99/C96</f>
        <v>#DIV/0!</v>
      </c>
      <c r="D100" s="183" t="e">
        <f>D99/D96</f>
        <v>#DIV/0!</v>
      </c>
      <c r="E100" s="184" t="e">
        <f>E99/E96</f>
        <v>#DIV/0!</v>
      </c>
    </row>
    <row r="101" spans="2:7" ht="34.5" customHeight="1">
      <c r="B101" s="401" t="s">
        <v>230</v>
      </c>
      <c r="C101" s="402"/>
      <c r="D101" s="402"/>
      <c r="E101" s="402"/>
      <c r="F101" s="294"/>
      <c r="G101" s="294"/>
    </row>
    <row r="102" spans="2:7" ht="23.25" customHeight="1">
      <c r="B102" s="207"/>
      <c r="C102" s="244"/>
      <c r="D102" s="244"/>
      <c r="E102" s="244"/>
      <c r="F102" s="375"/>
    </row>
    <row r="104" spans="2:7" s="171" customFormat="1">
      <c r="B104" s="187" t="s">
        <v>148</v>
      </c>
      <c r="C104" s="156"/>
      <c r="D104" s="156"/>
      <c r="E104" s="156"/>
      <c r="F104" s="156"/>
    </row>
    <row r="105" spans="2:7" ht="22.7" customHeight="1" thickBot="1">
      <c r="B105" s="158" t="str">
        <f>"（大学名："&amp;$F$1&amp;"）"</f>
        <v>（大学名：）</v>
      </c>
      <c r="C105" s="157"/>
      <c r="D105" s="157"/>
      <c r="E105" s="169" t="s">
        <v>184</v>
      </c>
    </row>
    <row r="106" spans="2:7" ht="22.7" customHeight="1">
      <c r="B106" s="240"/>
      <c r="C106" s="202" t="s">
        <v>114</v>
      </c>
      <c r="D106" s="202" t="s">
        <v>113</v>
      </c>
      <c r="E106" s="203" t="s">
        <v>110</v>
      </c>
      <c r="F106" s="171"/>
    </row>
    <row r="107" spans="2:7" ht="22.7" customHeight="1">
      <c r="B107" s="215" t="s">
        <v>126</v>
      </c>
      <c r="C107" s="302"/>
      <c r="D107" s="302"/>
      <c r="E107" s="303"/>
    </row>
    <row r="108" spans="2:7" ht="22.7" customHeight="1" thickBot="1">
      <c r="B108" s="217" t="s">
        <v>127</v>
      </c>
      <c r="C108" s="304"/>
      <c r="D108" s="304"/>
      <c r="E108" s="305"/>
    </row>
  </sheetData>
  <mergeCells count="22">
    <mergeCell ref="C92:E9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B39:E39"/>
    <mergeCell ref="B55:B56"/>
    <mergeCell ref="C55:C56"/>
    <mergeCell ref="D55:D56"/>
    <mergeCell ref="E55:F55"/>
  </mergeCells>
  <phoneticPr fontId="4"/>
  <conditionalFormatting sqref="C57:E57">
    <cfRule type="expression" dxfId="15" priority="4">
      <formula>OR(#REF!="NG",#REF!="NG")</formula>
    </cfRule>
  </conditionalFormatting>
  <conditionalFormatting sqref="D81:D84">
    <cfRule type="expression" dxfId="14" priority="7">
      <formula>OR(#REF!="NG",#REF!="NG")</formula>
    </cfRule>
  </conditionalFormatting>
  <conditionalFormatting sqref="E58">
    <cfRule type="expression" dxfId="13" priority="5">
      <formula>OR(#REF!="NG",#REF!="NG")</formula>
    </cfRule>
  </conditionalFormatting>
  <conditionalFormatting sqref="E81:E84">
    <cfRule type="expression" dxfId="12" priority="6">
      <formula>OR(#REF!="NG",#REF!="NG")</formula>
    </cfRule>
  </conditionalFormatting>
  <conditionalFormatting sqref="E96 E99">
    <cfRule type="expression" dxfId="11" priority="8">
      <formula>#REF!="NG"</formula>
    </cfRule>
  </conditionalFormatting>
  <conditionalFormatting sqref="K81">
    <cfRule type="expression" dxfId="10" priority="3">
      <formula>$K$81="NG"</formula>
    </cfRule>
  </conditionalFormatting>
  <conditionalFormatting sqref="K58">
    <cfRule type="expression" dxfId="9" priority="2">
      <formula>$K$58="NG"</formula>
    </cfRule>
  </conditionalFormatting>
  <conditionalFormatting sqref="K95">
    <cfRule type="expression" dxfId="8" priority="1">
      <formula>$K$81="NG"</formula>
    </cfRule>
  </conditionalFormatting>
  <pageMargins left="0.7" right="0.7" top="0.75" bottom="0.75" header="0.3" footer="0.3"/>
  <pageSetup paperSize="9" scale="67" orientation="portrait" r:id="rId1"/>
  <rowBreaks count="2" manualBreakCount="2">
    <brk id="40" max="6" man="1"/>
    <brk id="6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97C-6117-48F2-8C3B-88D923955586}">
  <sheetPr>
    <tabColor theme="7" tint="0.79998168889431442"/>
    <pageSetUpPr fitToPage="1"/>
  </sheetPr>
  <dimension ref="A1:P49"/>
  <sheetViews>
    <sheetView view="pageBreakPreview" zoomScaleNormal="75" zoomScaleSheetLayoutView="100" workbookViewId="0">
      <selection activeCell="C13" sqref="C13"/>
    </sheetView>
  </sheetViews>
  <sheetFormatPr defaultColWidth="9" defaultRowHeight="15" outlineLevelCol="1"/>
  <cols>
    <col min="1" max="1" width="19.5" style="247" customWidth="1"/>
    <col min="2" max="2" width="18.75" style="247" bestFit="1" customWidth="1"/>
    <col min="3" max="5" width="17.125" style="247" customWidth="1"/>
    <col min="6" max="14" width="9" style="174" hidden="1" customWidth="1" outlineLevel="1"/>
    <col min="15" max="15" width="9" style="174" collapsed="1"/>
    <col min="16" max="16384" width="9" style="174"/>
  </cols>
  <sheetData>
    <row r="1" spans="1:16" ht="15.75">
      <c r="A1" s="186" t="s">
        <v>243</v>
      </c>
      <c r="D1" s="382"/>
      <c r="E1" s="428"/>
      <c r="F1" s="428"/>
    </row>
    <row r="2" spans="1:16">
      <c r="A2" s="186"/>
    </row>
    <row r="4" spans="1:16">
      <c r="A4" s="187" t="s">
        <v>235</v>
      </c>
    </row>
    <row r="5" spans="1:16">
      <c r="A5" s="429" t="s">
        <v>136</v>
      </c>
      <c r="B5" s="429"/>
      <c r="C5" s="430"/>
      <c r="D5" s="431"/>
      <c r="E5" s="432"/>
      <c r="H5" s="175"/>
      <c r="I5" s="175"/>
      <c r="J5" s="175"/>
    </row>
    <row r="6" spans="1:16">
      <c r="A6" s="429" t="s">
        <v>147</v>
      </c>
      <c r="B6" s="429"/>
      <c r="C6" s="433"/>
      <c r="D6" s="434"/>
      <c r="E6" s="435"/>
      <c r="H6" s="175"/>
      <c r="I6" s="175"/>
      <c r="J6" s="175"/>
    </row>
    <row r="7" spans="1:16">
      <c r="A7" s="248"/>
    </row>
    <row r="9" spans="1:16">
      <c r="A9" s="187" t="s">
        <v>141</v>
      </c>
      <c r="E9" s="301" t="s">
        <v>203</v>
      </c>
      <c r="F9" s="306"/>
      <c r="G9" s="306"/>
      <c r="H9" s="306" t="s">
        <v>138</v>
      </c>
      <c r="I9" s="306"/>
      <c r="J9" s="306"/>
      <c r="K9" s="306"/>
      <c r="L9" s="306"/>
      <c r="M9" s="306"/>
      <c r="N9" s="306"/>
      <c r="O9" s="306"/>
      <c r="P9" s="306"/>
    </row>
    <row r="10" spans="1:16">
      <c r="A10" s="436"/>
      <c r="B10" s="437"/>
      <c r="C10" s="307" t="s">
        <v>152</v>
      </c>
      <c r="D10" s="308" t="s">
        <v>153</v>
      </c>
      <c r="E10" s="308" t="s">
        <v>139</v>
      </c>
      <c r="F10" s="306"/>
      <c r="G10" s="306"/>
      <c r="H10" s="309"/>
      <c r="I10" s="309"/>
      <c r="J10" s="309"/>
      <c r="K10" s="306"/>
      <c r="L10" s="306"/>
      <c r="M10" s="306"/>
      <c r="N10" s="306"/>
      <c r="O10" s="306"/>
      <c r="P10" s="306"/>
    </row>
    <row r="11" spans="1:16">
      <c r="A11" s="438"/>
      <c r="B11" s="439"/>
      <c r="C11" s="310" t="s">
        <v>151</v>
      </c>
      <c r="D11" s="310" t="s">
        <v>119</v>
      </c>
      <c r="E11" s="310" t="s">
        <v>119</v>
      </c>
      <c r="F11" s="306"/>
      <c r="G11" s="306" t="s">
        <v>144</v>
      </c>
      <c r="H11" s="306" t="s">
        <v>145</v>
      </c>
      <c r="I11" s="306"/>
      <c r="J11" s="306"/>
      <c r="K11" s="306"/>
      <c r="L11" s="306"/>
      <c r="M11" s="306"/>
      <c r="N11" s="306"/>
      <c r="O11" s="306"/>
      <c r="P11" s="306"/>
    </row>
    <row r="12" spans="1:16">
      <c r="A12" s="421" t="s">
        <v>236</v>
      </c>
      <c r="B12" s="422"/>
      <c r="C12" s="311"/>
      <c r="D12" s="311"/>
      <c r="E12" s="311"/>
      <c r="F12" s="306"/>
      <c r="G12" s="365" t="str">
        <f>IF((D12&gt;=15000),"A",IF((D12&gt;=5000),"B","C"))</f>
        <v>C</v>
      </c>
      <c r="H12" s="365" t="str">
        <f>IF((E12&gt;=15000),"A",IF((E12&gt;=5000),"B","C"))</f>
        <v>C</v>
      </c>
      <c r="I12" s="309"/>
      <c r="J12" s="309"/>
      <c r="K12" s="309"/>
      <c r="L12" s="306"/>
      <c r="M12" s="306"/>
      <c r="N12" s="306"/>
      <c r="O12" s="306"/>
      <c r="P12" s="306"/>
    </row>
    <row r="13" spans="1:16">
      <c r="A13" s="413" t="s">
        <v>204</v>
      </c>
      <c r="B13" s="414"/>
      <c r="C13" s="311"/>
      <c r="D13" s="311"/>
      <c r="E13" s="311"/>
      <c r="F13" s="306"/>
      <c r="G13" s="309"/>
      <c r="H13" s="309"/>
      <c r="I13" s="309"/>
      <c r="J13" s="309"/>
      <c r="K13" s="309"/>
      <c r="L13" s="306"/>
      <c r="M13" s="306"/>
      <c r="N13" s="306"/>
      <c r="O13" s="306"/>
      <c r="P13" s="306"/>
    </row>
    <row r="14" spans="1:16">
      <c r="A14" s="312" t="s">
        <v>237</v>
      </c>
      <c r="B14" s="287"/>
      <c r="C14" s="288"/>
      <c r="D14" s="288"/>
      <c r="E14" s="289"/>
      <c r="F14" s="306"/>
      <c r="G14" s="309"/>
      <c r="H14" s="309"/>
      <c r="I14" s="309"/>
      <c r="J14" s="309"/>
      <c r="K14" s="309"/>
      <c r="L14" s="306"/>
      <c r="M14" s="306"/>
      <c r="N14" s="306"/>
      <c r="O14" s="306"/>
      <c r="P14" s="306"/>
    </row>
    <row r="15" spans="1:16">
      <c r="A15" s="208" t="s">
        <v>205</v>
      </c>
      <c r="B15" s="290"/>
      <c r="C15" s="291"/>
      <c r="D15" s="291"/>
      <c r="E15" s="292"/>
      <c r="F15" s="306"/>
      <c r="G15" s="309"/>
      <c r="H15" s="309"/>
      <c r="I15" s="309"/>
      <c r="J15" s="309"/>
      <c r="K15" s="309"/>
      <c r="L15" s="306"/>
      <c r="M15" s="306"/>
      <c r="N15" s="306"/>
      <c r="O15" s="306"/>
      <c r="P15" s="306"/>
    </row>
    <row r="16" spans="1:16">
      <c r="A16" s="290"/>
      <c r="B16" s="290"/>
      <c r="C16" s="291"/>
      <c r="D16" s="291"/>
      <c r="E16" s="169" t="s">
        <v>183</v>
      </c>
      <c r="F16" s="306"/>
      <c r="G16" s="309"/>
      <c r="H16" s="309"/>
      <c r="I16" s="309"/>
      <c r="J16" s="309"/>
      <c r="K16" s="309"/>
      <c r="L16" s="306"/>
      <c r="M16" s="306"/>
      <c r="N16" s="306"/>
      <c r="O16" s="306"/>
      <c r="P16" s="306"/>
    </row>
    <row r="17" spans="1:16">
      <c r="A17" s="436"/>
      <c r="B17" s="437"/>
      <c r="C17" s="307" t="s">
        <v>152</v>
      </c>
      <c r="D17" s="308" t="s">
        <v>153</v>
      </c>
      <c r="E17" s="308" t="s">
        <v>139</v>
      </c>
      <c r="F17" s="306"/>
      <c r="G17" s="309"/>
      <c r="H17" s="309"/>
      <c r="I17" s="309"/>
      <c r="J17" s="309"/>
      <c r="K17" s="309"/>
      <c r="L17" s="306"/>
      <c r="M17" s="306"/>
      <c r="N17" s="306"/>
      <c r="O17" s="306"/>
      <c r="P17" s="306"/>
    </row>
    <row r="18" spans="1:16">
      <c r="A18" s="438"/>
      <c r="B18" s="439"/>
      <c r="C18" s="310" t="s">
        <v>151</v>
      </c>
      <c r="D18" s="310" t="s">
        <v>119</v>
      </c>
      <c r="E18" s="310" t="s">
        <v>119</v>
      </c>
      <c r="F18" s="306"/>
      <c r="G18" s="309"/>
      <c r="H18" s="309"/>
      <c r="I18" s="309"/>
      <c r="J18" s="309"/>
      <c r="K18" s="309"/>
      <c r="L18" s="306"/>
      <c r="M18" s="306"/>
      <c r="N18" s="306"/>
      <c r="O18" s="306"/>
      <c r="P18" s="306"/>
    </row>
    <row r="19" spans="1:16">
      <c r="A19" s="413" t="s">
        <v>140</v>
      </c>
      <c r="B19" s="414"/>
      <c r="C19" s="313"/>
      <c r="D19" s="313"/>
      <c r="E19" s="313"/>
      <c r="F19" s="306"/>
      <c r="G19" s="306"/>
      <c r="H19" s="306"/>
      <c r="I19" s="306"/>
      <c r="J19" s="306"/>
      <c r="K19" s="306"/>
      <c r="L19" s="306"/>
      <c r="M19" s="306"/>
      <c r="N19" s="306"/>
      <c r="O19" s="306"/>
      <c r="P19" s="306"/>
    </row>
    <row r="20" spans="1:16">
      <c r="A20" s="208" t="s">
        <v>197</v>
      </c>
      <c r="B20" s="249"/>
      <c r="C20" s="250"/>
      <c r="D20" s="250"/>
      <c r="E20" s="251"/>
      <c r="F20" s="306"/>
      <c r="G20" s="306"/>
      <c r="H20" s="306"/>
      <c r="I20" s="306"/>
      <c r="J20" s="306"/>
      <c r="K20" s="306"/>
      <c r="L20" s="306"/>
      <c r="M20" s="306"/>
      <c r="N20" s="306"/>
      <c r="O20" s="306"/>
      <c r="P20" s="306"/>
    </row>
    <row r="21" spans="1:16">
      <c r="A21" s="252"/>
      <c r="B21" s="252"/>
      <c r="C21" s="253"/>
      <c r="D21" s="253"/>
      <c r="E21" s="254"/>
      <c r="F21" s="306"/>
      <c r="G21" s="314" t="s">
        <v>154</v>
      </c>
      <c r="H21" s="306"/>
      <c r="I21" s="306"/>
      <c r="J21" s="306" t="s">
        <v>155</v>
      </c>
      <c r="K21" s="306"/>
      <c r="L21" s="306"/>
      <c r="M21" s="306" t="s">
        <v>156</v>
      </c>
      <c r="N21" s="306"/>
      <c r="O21" s="306"/>
      <c r="P21" s="306"/>
    </row>
    <row r="22" spans="1:16">
      <c r="A22" s="315" t="s">
        <v>142</v>
      </c>
      <c r="B22" s="255"/>
      <c r="C22" s="256"/>
      <c r="D22" s="256"/>
      <c r="E22" s="169" t="s">
        <v>183</v>
      </c>
      <c r="F22" s="306"/>
      <c r="G22" s="306" t="s">
        <v>144</v>
      </c>
      <c r="H22" s="306" t="s">
        <v>145</v>
      </c>
      <c r="I22" s="306"/>
      <c r="J22" s="306" t="s">
        <v>144</v>
      </c>
      <c r="K22" s="306" t="s">
        <v>145</v>
      </c>
      <c r="L22" s="306"/>
      <c r="M22" s="306" t="s">
        <v>144</v>
      </c>
      <c r="N22" s="306" t="s">
        <v>145</v>
      </c>
      <c r="O22" s="306"/>
      <c r="P22" s="306"/>
    </row>
    <row r="23" spans="1:16">
      <c r="A23" s="436"/>
      <c r="B23" s="440"/>
      <c r="C23" s="307" t="s">
        <v>152</v>
      </c>
      <c r="D23" s="308" t="s">
        <v>153</v>
      </c>
      <c r="E23" s="308" t="s">
        <v>139</v>
      </c>
      <c r="F23" s="306"/>
      <c r="G23" s="370" t="e">
        <f>IF(OR(AND(G12="A",OR(D25&gt;=2750,D38&gt;=0.106)),AND(G12="B",OR(D25&gt;=1340,D38&gt;=0.127)),AND(G12="C",OR(D25&gt;=375,D38&gt;=0.156))),"OK","NG")</f>
        <v>#DIV/0!</v>
      </c>
      <c r="H23" s="370" t="e">
        <f>IF(OR(AND(H12="A",OR(E25&gt;=2750,E38&gt;=0.106)),AND(H12="B",OR(E25&gt;=1340,E38&gt;=0.127)),AND(H12="C",OR(E25&gt;=375,E38&gt;=0.156))),"OK","NG")</f>
        <v>#DIV/0!</v>
      </c>
      <c r="I23" s="365"/>
      <c r="J23" s="370" t="e">
        <f>IF(OR(AND(G12="A",OR(D32&gt;=170,D39&gt;=0.082)),AND(G12="B",OR(D32&gt;=65,D39&gt;=0.075)),AND(G12="C",OR(D32&gt;=25,D39&gt;=0.108))),"OK","NG")</f>
        <v>#DIV/0!</v>
      </c>
      <c r="K23" s="370" t="e">
        <f>IF(OR(AND(H12="A",OR(E32&gt;=170,E39&gt;=0.082)),AND(H12="B",OR(E32&gt;=65,E39&gt;=0.075)),AND(H12="C",OR(E32&gt;=25,E39&gt;=0.108))),"OK","NG")</f>
        <v>#DIV/0!</v>
      </c>
      <c r="L23" s="369"/>
      <c r="M23" s="370" t="e">
        <f>IF(OR(AND(G12="A",OR(D26&gt;=1500,D40&gt;=0.119)),AND(G12="B",OR(D26&gt;=980,D40&gt;=0.153)),AND(G12="C",OR(D26&gt;=330,D40&gt;=0.248))),"OK","NG")</f>
        <v>#DIV/0!</v>
      </c>
      <c r="N23" s="370" t="e">
        <f>IF(OR(AND(H12="A",OR(E26&gt;=1500,E40&gt;=0.119)),AND(H12="B",OR(E26&gt;=980,E40&gt;=0.153)),AND(H12="C",OR(E26&gt;=330,E40&gt;=0.248))),"OK","NG")</f>
        <v>#DIV/0!</v>
      </c>
      <c r="O23" s="306"/>
      <c r="P23" s="306"/>
    </row>
    <row r="24" spans="1:16">
      <c r="A24" s="441"/>
      <c r="B24" s="442"/>
      <c r="C24" s="310" t="s">
        <v>151</v>
      </c>
      <c r="D24" s="310" t="s">
        <v>119</v>
      </c>
      <c r="E24" s="310" t="s">
        <v>119</v>
      </c>
      <c r="F24" s="306"/>
      <c r="G24" s="306"/>
      <c r="H24" s="306"/>
      <c r="I24" s="306"/>
      <c r="J24" s="306"/>
      <c r="K24" s="306"/>
      <c r="L24" s="306"/>
      <c r="M24" s="306"/>
      <c r="N24" s="306"/>
      <c r="O24" s="306"/>
      <c r="P24" s="306"/>
    </row>
    <row r="25" spans="1:16">
      <c r="A25" s="443" t="s">
        <v>238</v>
      </c>
      <c r="B25" s="444"/>
      <c r="C25" s="311"/>
      <c r="D25" s="316"/>
      <c r="E25" s="317"/>
      <c r="F25" s="306"/>
      <c r="G25" s="306"/>
      <c r="H25" s="306"/>
      <c r="I25" s="306"/>
      <c r="J25" s="306"/>
      <c r="K25" s="306"/>
      <c r="L25" s="306"/>
      <c r="M25" s="306"/>
      <c r="N25" s="306"/>
      <c r="O25" s="306"/>
      <c r="P25" s="306"/>
    </row>
    <row r="26" spans="1:16">
      <c r="A26" s="427" t="s">
        <v>206</v>
      </c>
      <c r="B26" s="427"/>
      <c r="C26" s="313"/>
      <c r="D26" s="318"/>
      <c r="E26" s="319"/>
      <c r="F26" s="306"/>
      <c r="G26" s="306" t="s">
        <v>157</v>
      </c>
      <c r="H26" s="306"/>
      <c r="I26" s="306"/>
      <c r="J26" s="306"/>
      <c r="K26" s="306"/>
      <c r="L26" s="306"/>
      <c r="M26" s="306"/>
      <c r="N26" s="306"/>
      <c r="O26" s="306"/>
      <c r="P26" s="306"/>
    </row>
    <row r="27" spans="1:16" ht="23.25" customHeight="1">
      <c r="A27" s="415" t="s">
        <v>239</v>
      </c>
      <c r="B27" s="416"/>
      <c r="C27" s="416"/>
      <c r="D27" s="416"/>
      <c r="E27" s="416"/>
      <c r="F27" s="306"/>
      <c r="G27" s="306" t="s">
        <v>144</v>
      </c>
      <c r="H27" s="306" t="s">
        <v>145</v>
      </c>
      <c r="I27" s="309"/>
      <c r="J27" s="309"/>
      <c r="K27" s="309"/>
      <c r="L27" s="306"/>
      <c r="M27" s="306"/>
      <c r="N27" s="306"/>
      <c r="O27" s="306"/>
      <c r="P27" s="306"/>
    </row>
    <row r="28" spans="1:16">
      <c r="A28" s="252"/>
      <c r="B28" s="252"/>
      <c r="C28" s="257"/>
      <c r="D28" s="257"/>
      <c r="E28" s="257"/>
      <c r="F28" s="306"/>
      <c r="G28" s="370" t="e">
        <f>IF(OR(G23="OK",J23="OK",M23="OK")=TRUE,"OK","NG")</f>
        <v>#DIV/0!</v>
      </c>
      <c r="H28" s="370" t="e">
        <f>IF(AND(H23="OK",K23="OK",N23="OK")=TRUE,"OK","NG")</f>
        <v>#DIV/0!</v>
      </c>
      <c r="I28" s="309"/>
      <c r="J28" s="309"/>
      <c r="K28" s="309"/>
      <c r="L28" s="306"/>
      <c r="M28" s="306"/>
      <c r="N28" s="306"/>
      <c r="O28" s="306"/>
      <c r="P28" s="306"/>
    </row>
    <row r="29" spans="1:16">
      <c r="A29" s="321"/>
      <c r="B29" s="322"/>
      <c r="C29" s="323"/>
      <c r="D29" s="323"/>
      <c r="E29" s="301" t="s">
        <v>179</v>
      </c>
      <c r="F29" s="306"/>
      <c r="G29" s="320"/>
      <c r="H29" s="320"/>
      <c r="I29" s="309"/>
      <c r="J29" s="309"/>
      <c r="K29" s="309"/>
      <c r="L29" s="306"/>
      <c r="M29" s="306"/>
      <c r="N29" s="306"/>
      <c r="O29" s="306"/>
      <c r="P29" s="306"/>
    </row>
    <row r="30" spans="1:16">
      <c r="A30" s="417"/>
      <c r="B30" s="418"/>
      <c r="C30" s="324" t="s">
        <v>152</v>
      </c>
      <c r="D30" s="325" t="s">
        <v>153</v>
      </c>
      <c r="E30" s="325" t="s">
        <v>139</v>
      </c>
      <c r="F30" s="306"/>
      <c r="G30" s="320"/>
      <c r="H30" s="320"/>
      <c r="I30" s="309"/>
      <c r="J30" s="309"/>
      <c r="K30" s="309"/>
      <c r="L30" s="306"/>
      <c r="M30" s="306"/>
      <c r="N30" s="306"/>
      <c r="O30" s="306"/>
      <c r="P30" s="306"/>
    </row>
    <row r="31" spans="1:16">
      <c r="A31" s="419"/>
      <c r="B31" s="420"/>
      <c r="C31" s="326" t="s">
        <v>151</v>
      </c>
      <c r="D31" s="326" t="s">
        <v>119</v>
      </c>
      <c r="E31" s="326" t="s">
        <v>119</v>
      </c>
      <c r="G31" s="182"/>
      <c r="H31" s="182"/>
      <c r="I31" s="175"/>
      <c r="J31" s="175"/>
      <c r="K31" s="175"/>
    </row>
    <row r="32" spans="1:16">
      <c r="A32" s="421" t="s">
        <v>217</v>
      </c>
      <c r="B32" s="422"/>
      <c r="C32" s="327"/>
      <c r="D32" s="328"/>
      <c r="E32" s="329"/>
      <c r="G32" s="182"/>
      <c r="H32" s="182"/>
      <c r="I32" s="175"/>
      <c r="J32" s="175"/>
      <c r="K32" s="175"/>
    </row>
    <row r="33" spans="1:11">
      <c r="A33" s="330" t="s">
        <v>218</v>
      </c>
      <c r="B33" s="252"/>
      <c r="C33" s="257"/>
      <c r="D33" s="257"/>
      <c r="E33" s="257"/>
      <c r="G33" s="182"/>
      <c r="H33" s="182"/>
      <c r="I33" s="175"/>
      <c r="J33" s="175"/>
      <c r="K33" s="175"/>
    </row>
    <row r="34" spans="1:11">
      <c r="A34" s="252"/>
      <c r="B34" s="252"/>
      <c r="C34" s="257"/>
      <c r="E34" s="257"/>
      <c r="G34" s="182"/>
      <c r="H34" s="182"/>
      <c r="I34" s="175"/>
      <c r="J34" s="175"/>
      <c r="K34" s="175"/>
    </row>
    <row r="35" spans="1:11">
      <c r="A35" s="187" t="s">
        <v>143</v>
      </c>
      <c r="G35" s="182"/>
      <c r="H35" s="182"/>
    </row>
    <row r="36" spans="1:11">
      <c r="A36" s="423"/>
      <c r="B36" s="424"/>
      <c r="C36" s="331" t="s">
        <v>152</v>
      </c>
      <c r="D36" s="331" t="s">
        <v>153</v>
      </c>
      <c r="E36" s="332" t="s">
        <v>139</v>
      </c>
    </row>
    <row r="37" spans="1:11" ht="15" customHeight="1">
      <c r="A37" s="425"/>
      <c r="B37" s="426"/>
      <c r="C37" s="333" t="s">
        <v>151</v>
      </c>
      <c r="D37" s="333" t="s">
        <v>119</v>
      </c>
      <c r="E37" s="334" t="s">
        <v>119</v>
      </c>
    </row>
    <row r="38" spans="1:11">
      <c r="A38" s="427" t="s">
        <v>240</v>
      </c>
      <c r="B38" s="427"/>
      <c r="C38" s="335" t="e">
        <f>ROUND(C25/C12,3)</f>
        <v>#DIV/0!</v>
      </c>
      <c r="D38" s="336" t="e">
        <f>ROUND(D25/D12,3)</f>
        <v>#DIV/0!</v>
      </c>
      <c r="E38" s="337" t="e">
        <f>ROUND(E25/E12,3)</f>
        <v>#DIV/0!</v>
      </c>
    </row>
    <row r="39" spans="1:11">
      <c r="A39" s="427" t="s">
        <v>241</v>
      </c>
      <c r="B39" s="427"/>
      <c r="C39" s="338" t="e">
        <f>ROUND(C32/C13,3)</f>
        <v>#DIV/0!</v>
      </c>
      <c r="D39" s="339" t="e">
        <f>ROUND(D32/D13,3)</f>
        <v>#DIV/0!</v>
      </c>
      <c r="E39" s="340" t="e">
        <f>ROUND(E32/E13,3)</f>
        <v>#DIV/0!</v>
      </c>
      <c r="G39" s="306"/>
      <c r="H39" s="306"/>
      <c r="I39" s="175"/>
      <c r="J39" s="175"/>
      <c r="K39" s="175"/>
    </row>
    <row r="40" spans="1:11">
      <c r="A40" s="413" t="s">
        <v>156</v>
      </c>
      <c r="B40" s="414"/>
      <c r="C40" s="338" t="e">
        <f>ROUND(C26/C19,3)</f>
        <v>#DIV/0!</v>
      </c>
      <c r="D40" s="339" t="e">
        <f>ROUND(D26/D19,3)</f>
        <v>#DIV/0!</v>
      </c>
      <c r="E40" s="340" t="e">
        <f>ROUND(E26/E19,3)</f>
        <v>#DIV/0!</v>
      </c>
      <c r="G40" s="366" t="s">
        <v>144</v>
      </c>
      <c r="H40" s="366" t="s">
        <v>145</v>
      </c>
    </row>
    <row r="41" spans="1:11">
      <c r="A41" s="258"/>
      <c r="B41" s="249"/>
      <c r="C41" s="259"/>
      <c r="D41" s="281"/>
      <c r="E41" s="281"/>
      <c r="G41" s="367" t="e">
        <f>IF(OR(G23="OK",J23="OK",M23="OK")=TRUE,"OK","NG")</f>
        <v>#DIV/0!</v>
      </c>
      <c r="H41" s="367" t="e">
        <f>IF(AND(K23="OK",N23="OK",H23="OK")=TRUE,"OK","NG")</f>
        <v>#DIV/0!</v>
      </c>
    </row>
    <row r="42" spans="1:11">
      <c r="G42" s="368"/>
      <c r="H42" s="368"/>
    </row>
    <row r="43" spans="1:11">
      <c r="A43" s="157" t="s">
        <v>198</v>
      </c>
      <c r="B43" s="157"/>
      <c r="G43" s="368"/>
      <c r="H43" s="368"/>
    </row>
    <row r="44" spans="1:11">
      <c r="A44" s="157" t="s">
        <v>242</v>
      </c>
      <c r="B44" s="157"/>
      <c r="G44" s="368"/>
      <c r="H44" s="368"/>
    </row>
    <row r="45" spans="1:11">
      <c r="A45" s="157" t="s">
        <v>146</v>
      </c>
      <c r="B45" s="157"/>
    </row>
    <row r="46" spans="1:11">
      <c r="A46" s="157"/>
      <c r="B46" s="157"/>
    </row>
    <row r="47" spans="1:11">
      <c r="A47" s="157" t="s">
        <v>137</v>
      </c>
      <c r="B47" s="157"/>
    </row>
    <row r="48" spans="1:11">
      <c r="A48" s="157" t="s">
        <v>207</v>
      </c>
      <c r="B48" s="157"/>
    </row>
    <row r="49" spans="1:2">
      <c r="A49" s="157" t="s">
        <v>208</v>
      </c>
      <c r="B49" s="157"/>
    </row>
  </sheetData>
  <mergeCells count="20">
    <mergeCell ref="E1:F1"/>
    <mergeCell ref="A26:B26"/>
    <mergeCell ref="A5:B5"/>
    <mergeCell ref="C5:E5"/>
    <mergeCell ref="A6:B6"/>
    <mergeCell ref="C6:E6"/>
    <mergeCell ref="A10:B11"/>
    <mergeCell ref="A12:B12"/>
    <mergeCell ref="A13:B13"/>
    <mergeCell ref="A17:B18"/>
    <mergeCell ref="A19:B19"/>
    <mergeCell ref="A23:B24"/>
    <mergeCell ref="A25:B25"/>
    <mergeCell ref="A40:B40"/>
    <mergeCell ref="A27:E27"/>
    <mergeCell ref="A30:B31"/>
    <mergeCell ref="A32:B32"/>
    <mergeCell ref="A36:B37"/>
    <mergeCell ref="A38:B38"/>
    <mergeCell ref="A39:B39"/>
  </mergeCells>
  <phoneticPr fontId="4"/>
  <conditionalFormatting sqref="D41:E41">
    <cfRule type="containsText" dxfId="7" priority="2" operator="containsText" text="NG">
      <formula>NOT(ISERROR(SEARCH("NG",D41)))</formula>
    </cfRule>
  </conditionalFormatting>
  <conditionalFormatting sqref="G41:H41">
    <cfRule type="containsText" dxfId="6" priority="1" operator="containsText" text="NG">
      <formula>NOT(ISERROR(SEARCH("NG",G41)))</formula>
    </cfRule>
  </conditionalFormatting>
  <dataValidations count="1">
    <dataValidation type="list" allowBlank="1" showInputMessage="1" showErrorMessage="1" sqref="C6:E6" xr:uid="{C818A993-F6EA-453D-BD05-1EB8FCF2B388}">
      <formula1>"〇,×"</formula1>
    </dataValidation>
  </dataValidations>
  <printOptions horizontalCentered="1"/>
  <pageMargins left="0.51181102362204722" right="0.51181102362204722" top="0.74803149606299213" bottom="0.74803149606299213" header="0.31496062992125984" footer="0.31496062992125984"/>
  <pageSetup paperSize="9" scale="95" fitToHeight="0" orientation="portrait" r:id="rId1"/>
  <headerFooter>
    <oddFooter>&amp;R&amp;9（機関名：○○大学　プログラム名称：○○○○○○）</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9F58A-47A5-46AB-8CD6-B047A206F26F}">
  <sheetPr>
    <tabColor theme="4" tint="0.79998168889431442"/>
    <pageSetUpPr fitToPage="1"/>
  </sheetPr>
  <dimension ref="B1:X70"/>
  <sheetViews>
    <sheetView zoomScaleNormal="100" workbookViewId="0">
      <pane xSplit="13" ySplit="7" topLeftCell="N8" activePane="bottomRight" state="frozen"/>
      <selection activeCell="T11" sqref="T11"/>
      <selection pane="topRight" activeCell="T11" sqref="T11"/>
      <selection pane="bottomLeft" activeCell="T11" sqref="T11"/>
      <selection pane="bottomRight" activeCell="C8" sqref="C8"/>
    </sheetView>
  </sheetViews>
  <sheetFormatPr defaultColWidth="9" defaultRowHeight="15.75"/>
  <cols>
    <col min="1" max="1" width="2.625" style="156" customWidth="1"/>
    <col min="2" max="2" width="6.625" style="156" customWidth="1"/>
    <col min="3" max="9" width="10.625" style="156" customWidth="1"/>
    <col min="10" max="10" width="9.625" style="156" customWidth="1"/>
    <col min="11" max="13" width="9" style="156" customWidth="1"/>
    <col min="14" max="15" width="9" style="156"/>
    <col min="16" max="16" width="24.125" style="156" customWidth="1"/>
    <col min="17" max="18" width="9" style="156"/>
    <col min="19" max="19" width="10.5" style="156" customWidth="1"/>
    <col min="20" max="16384" width="9" style="156"/>
  </cols>
  <sheetData>
    <row r="1" spans="2:24" ht="16.5" thickBot="1">
      <c r="B1" s="186" t="s">
        <v>265</v>
      </c>
      <c r="R1" s="380" t="s">
        <v>274</v>
      </c>
      <c r="S1" s="409"/>
      <c r="T1" s="409"/>
      <c r="U1" s="381"/>
    </row>
    <row r="2" spans="2:24">
      <c r="B2" s="186"/>
    </row>
    <row r="3" spans="2:24" s="157" customFormat="1" ht="18.75" customHeight="1">
      <c r="B3" s="293" t="s">
        <v>220</v>
      </c>
    </row>
    <row r="5" spans="2:24" ht="18.75">
      <c r="B5" s="167"/>
      <c r="C5" s="167"/>
      <c r="D5" s="167"/>
      <c r="E5" s="167"/>
      <c r="F5" s="167"/>
      <c r="G5" s="167"/>
      <c r="H5" s="167"/>
      <c r="I5" s="167"/>
      <c r="J5" s="167"/>
      <c r="K5" s="167"/>
      <c r="L5" s="167"/>
      <c r="M5" s="167"/>
      <c r="N5" s="167"/>
      <c r="O5" s="167"/>
      <c r="P5" s="167"/>
      <c r="Q5" s="167"/>
      <c r="R5" s="295"/>
      <c r="S5" s="295"/>
      <c r="T5" s="295"/>
      <c r="U5" s="169" t="s">
        <v>210</v>
      </c>
      <c r="W5" s="169"/>
      <c r="X5" s="169"/>
    </row>
    <row r="6" spans="2:24">
      <c r="B6" s="469"/>
      <c r="C6" s="448" t="s">
        <v>130</v>
      </c>
      <c r="D6" s="448" t="s">
        <v>244</v>
      </c>
      <c r="E6" s="448" t="s">
        <v>131</v>
      </c>
      <c r="F6" s="448" t="s">
        <v>132</v>
      </c>
      <c r="G6" s="448" t="s">
        <v>245</v>
      </c>
      <c r="H6" s="448" t="s">
        <v>209</v>
      </c>
      <c r="I6" s="450" t="s">
        <v>246</v>
      </c>
      <c r="J6" s="451"/>
      <c r="K6" s="452"/>
      <c r="L6" s="456" t="s">
        <v>219</v>
      </c>
      <c r="M6" s="458" t="s">
        <v>247</v>
      </c>
      <c r="N6" s="459"/>
      <c r="O6" s="460"/>
      <c r="P6" s="461" t="s">
        <v>248</v>
      </c>
      <c r="Q6" s="463" t="s">
        <v>249</v>
      </c>
      <c r="R6" s="464"/>
      <c r="S6" s="464"/>
      <c r="T6" s="464"/>
      <c r="U6" s="465"/>
    </row>
    <row r="7" spans="2:24" ht="33" customHeight="1" thickBot="1">
      <c r="B7" s="470"/>
      <c r="C7" s="449"/>
      <c r="D7" s="449"/>
      <c r="E7" s="449"/>
      <c r="F7" s="449"/>
      <c r="G7" s="449"/>
      <c r="H7" s="449"/>
      <c r="I7" s="453"/>
      <c r="J7" s="454"/>
      <c r="K7" s="455"/>
      <c r="L7" s="457"/>
      <c r="M7" s="341" t="s">
        <v>211</v>
      </c>
      <c r="N7" s="341" t="s">
        <v>212</v>
      </c>
      <c r="O7" s="341" t="s">
        <v>213</v>
      </c>
      <c r="P7" s="462"/>
      <c r="Q7" s="466"/>
      <c r="R7" s="467"/>
      <c r="S7" s="467"/>
      <c r="T7" s="467"/>
      <c r="U7" s="468"/>
    </row>
    <row r="8" spans="2:24" ht="60" customHeight="1" thickTop="1">
      <c r="B8" s="342">
        <v>1</v>
      </c>
      <c r="C8" s="343"/>
      <c r="D8" s="343"/>
      <c r="E8" s="343"/>
      <c r="F8" s="343"/>
      <c r="G8" s="343"/>
      <c r="H8" s="343"/>
      <c r="I8" s="471"/>
      <c r="J8" s="472"/>
      <c r="K8" s="473"/>
      <c r="L8" s="344"/>
      <c r="M8" s="345"/>
      <c r="N8" s="345"/>
      <c r="O8" s="345"/>
      <c r="P8" s="346"/>
      <c r="Q8" s="471"/>
      <c r="R8" s="472"/>
      <c r="S8" s="472"/>
      <c r="T8" s="472"/>
      <c r="U8" s="473"/>
    </row>
    <row r="9" spans="2:24" ht="60" customHeight="1">
      <c r="B9" s="347">
        <v>2</v>
      </c>
      <c r="C9" s="348"/>
      <c r="D9" s="343"/>
      <c r="E9" s="348"/>
      <c r="F9" s="348"/>
      <c r="G9" s="348"/>
      <c r="H9" s="348"/>
      <c r="I9" s="445"/>
      <c r="J9" s="446"/>
      <c r="K9" s="447"/>
      <c r="L9" s="349"/>
      <c r="M9" s="345"/>
      <c r="N9" s="345"/>
      <c r="O9" s="345"/>
      <c r="P9" s="350"/>
      <c r="Q9" s="445"/>
      <c r="R9" s="446"/>
      <c r="S9" s="446"/>
      <c r="T9" s="446"/>
      <c r="U9" s="447"/>
    </row>
    <row r="10" spans="2:24" ht="60" customHeight="1">
      <c r="B10" s="342">
        <v>3</v>
      </c>
      <c r="C10" s="348"/>
      <c r="D10" s="343"/>
      <c r="E10" s="348"/>
      <c r="F10" s="348"/>
      <c r="G10" s="348"/>
      <c r="H10" s="348"/>
      <c r="I10" s="445"/>
      <c r="J10" s="446"/>
      <c r="K10" s="447"/>
      <c r="L10" s="349"/>
      <c r="M10" s="345"/>
      <c r="N10" s="345"/>
      <c r="O10" s="345"/>
      <c r="P10" s="350"/>
      <c r="Q10" s="445"/>
      <c r="R10" s="446"/>
      <c r="S10" s="446"/>
      <c r="T10" s="446"/>
      <c r="U10" s="447"/>
    </row>
    <row r="11" spans="2:24" ht="60" customHeight="1">
      <c r="B11" s="347">
        <v>4</v>
      </c>
      <c r="C11" s="348"/>
      <c r="D11" s="343"/>
      <c r="E11" s="348"/>
      <c r="F11" s="348"/>
      <c r="G11" s="348"/>
      <c r="H11" s="348"/>
      <c r="I11" s="445"/>
      <c r="J11" s="446"/>
      <c r="K11" s="447"/>
      <c r="L11" s="349"/>
      <c r="M11" s="345"/>
      <c r="N11" s="345"/>
      <c r="O11" s="345"/>
      <c r="P11" s="350"/>
      <c r="Q11" s="445"/>
      <c r="R11" s="446"/>
      <c r="S11" s="446"/>
      <c r="T11" s="446"/>
      <c r="U11" s="447"/>
    </row>
    <row r="12" spans="2:24" ht="60" customHeight="1">
      <c r="B12" s="342">
        <v>5</v>
      </c>
      <c r="C12" s="348"/>
      <c r="D12" s="343"/>
      <c r="E12" s="348"/>
      <c r="F12" s="348"/>
      <c r="G12" s="348"/>
      <c r="H12" s="348"/>
      <c r="I12" s="445"/>
      <c r="J12" s="446"/>
      <c r="K12" s="447"/>
      <c r="L12" s="349"/>
      <c r="M12" s="345"/>
      <c r="N12" s="345"/>
      <c r="O12" s="345"/>
      <c r="P12" s="350"/>
      <c r="Q12" s="445"/>
      <c r="R12" s="446"/>
      <c r="S12" s="446"/>
      <c r="T12" s="446"/>
      <c r="U12" s="447"/>
    </row>
    <row r="13" spans="2:24" ht="60" customHeight="1">
      <c r="B13" s="347">
        <v>6</v>
      </c>
      <c r="C13" s="348"/>
      <c r="D13" s="343"/>
      <c r="E13" s="348"/>
      <c r="F13" s="348"/>
      <c r="G13" s="348"/>
      <c r="H13" s="348"/>
      <c r="I13" s="445"/>
      <c r="J13" s="446"/>
      <c r="K13" s="447"/>
      <c r="L13" s="349"/>
      <c r="M13" s="345"/>
      <c r="N13" s="345"/>
      <c r="O13" s="345"/>
      <c r="P13" s="350"/>
      <c r="Q13" s="445"/>
      <c r="R13" s="446"/>
      <c r="S13" s="446"/>
      <c r="T13" s="446"/>
      <c r="U13" s="447"/>
    </row>
    <row r="14" spans="2:24" ht="60" customHeight="1">
      <c r="B14" s="342">
        <v>7</v>
      </c>
      <c r="C14" s="348"/>
      <c r="D14" s="343"/>
      <c r="E14" s="348"/>
      <c r="F14" s="348"/>
      <c r="G14" s="348"/>
      <c r="H14" s="348"/>
      <c r="I14" s="445"/>
      <c r="J14" s="446"/>
      <c r="K14" s="447"/>
      <c r="L14" s="349"/>
      <c r="M14" s="345"/>
      <c r="N14" s="345"/>
      <c r="O14" s="345"/>
      <c r="P14" s="350"/>
      <c r="Q14" s="445"/>
      <c r="R14" s="446"/>
      <c r="S14" s="446"/>
      <c r="T14" s="446"/>
      <c r="U14" s="447"/>
    </row>
    <row r="15" spans="2:24" ht="60" customHeight="1">
      <c r="B15" s="347">
        <v>8</v>
      </c>
      <c r="C15" s="348"/>
      <c r="D15" s="343"/>
      <c r="E15" s="348"/>
      <c r="F15" s="348"/>
      <c r="G15" s="348"/>
      <c r="H15" s="348"/>
      <c r="I15" s="445"/>
      <c r="J15" s="446"/>
      <c r="K15" s="447"/>
      <c r="L15" s="349"/>
      <c r="M15" s="345"/>
      <c r="N15" s="345"/>
      <c r="O15" s="345"/>
      <c r="P15" s="350"/>
      <c r="Q15" s="445"/>
      <c r="R15" s="446"/>
      <c r="S15" s="446"/>
      <c r="T15" s="446"/>
      <c r="U15" s="447"/>
    </row>
    <row r="16" spans="2:24" ht="60" customHeight="1">
      <c r="B16" s="342">
        <v>9</v>
      </c>
      <c r="C16" s="348"/>
      <c r="D16" s="343"/>
      <c r="E16" s="348"/>
      <c r="F16" s="348"/>
      <c r="G16" s="348"/>
      <c r="H16" s="348"/>
      <c r="I16" s="445"/>
      <c r="J16" s="446"/>
      <c r="K16" s="447"/>
      <c r="L16" s="349"/>
      <c r="M16" s="345"/>
      <c r="N16" s="345"/>
      <c r="O16" s="345"/>
      <c r="P16" s="350"/>
      <c r="Q16" s="445"/>
      <c r="R16" s="446"/>
      <c r="S16" s="446"/>
      <c r="T16" s="446"/>
      <c r="U16" s="447"/>
    </row>
    <row r="17" spans="2:21" ht="60" customHeight="1">
      <c r="B17" s="347">
        <v>10</v>
      </c>
      <c r="C17" s="348"/>
      <c r="D17" s="343"/>
      <c r="E17" s="348"/>
      <c r="F17" s="348"/>
      <c r="G17" s="348"/>
      <c r="H17" s="348"/>
      <c r="I17" s="445"/>
      <c r="J17" s="446"/>
      <c r="K17" s="447"/>
      <c r="L17" s="349"/>
      <c r="M17" s="345"/>
      <c r="N17" s="345"/>
      <c r="O17" s="345"/>
      <c r="P17" s="350"/>
      <c r="Q17" s="445"/>
      <c r="R17" s="446"/>
      <c r="S17" s="446"/>
      <c r="T17" s="446"/>
      <c r="U17" s="447"/>
    </row>
    <row r="18" spans="2:21" ht="60" customHeight="1">
      <c r="B18" s="347">
        <v>11</v>
      </c>
      <c r="C18" s="348"/>
      <c r="D18" s="343"/>
      <c r="E18" s="348"/>
      <c r="F18" s="348"/>
      <c r="G18" s="348"/>
      <c r="H18" s="348"/>
      <c r="I18" s="445"/>
      <c r="J18" s="446"/>
      <c r="K18" s="447"/>
      <c r="L18" s="349"/>
      <c r="M18" s="345"/>
      <c r="N18" s="345"/>
      <c r="O18" s="345"/>
      <c r="P18" s="350"/>
      <c r="Q18" s="445"/>
      <c r="R18" s="446"/>
      <c r="S18" s="446"/>
      <c r="T18" s="446"/>
      <c r="U18" s="447"/>
    </row>
    <row r="19" spans="2:21" ht="60" customHeight="1">
      <c r="B19" s="347">
        <v>12</v>
      </c>
      <c r="C19" s="348"/>
      <c r="D19" s="343"/>
      <c r="E19" s="348"/>
      <c r="F19" s="348"/>
      <c r="G19" s="348"/>
      <c r="H19" s="348"/>
      <c r="I19" s="445"/>
      <c r="J19" s="446"/>
      <c r="K19" s="447"/>
      <c r="L19" s="349"/>
      <c r="M19" s="345"/>
      <c r="N19" s="345"/>
      <c r="O19" s="345"/>
      <c r="P19" s="350"/>
      <c r="Q19" s="445"/>
      <c r="R19" s="446"/>
      <c r="S19" s="446"/>
      <c r="T19" s="446"/>
      <c r="U19" s="447"/>
    </row>
    <row r="20" spans="2:21" ht="60" customHeight="1">
      <c r="B20" s="342">
        <v>13</v>
      </c>
      <c r="C20" s="348"/>
      <c r="D20" s="343"/>
      <c r="E20" s="348"/>
      <c r="F20" s="348"/>
      <c r="G20" s="348"/>
      <c r="H20" s="348"/>
      <c r="I20" s="445"/>
      <c r="J20" s="446"/>
      <c r="K20" s="447"/>
      <c r="L20" s="349"/>
      <c r="M20" s="345"/>
      <c r="N20" s="345"/>
      <c r="O20" s="345"/>
      <c r="P20" s="350"/>
      <c r="Q20" s="445"/>
      <c r="R20" s="446"/>
      <c r="S20" s="446"/>
      <c r="T20" s="446"/>
      <c r="U20" s="447"/>
    </row>
    <row r="21" spans="2:21" ht="60" customHeight="1">
      <c r="B21" s="347">
        <v>14</v>
      </c>
      <c r="C21" s="348"/>
      <c r="D21" s="343"/>
      <c r="E21" s="348"/>
      <c r="F21" s="348"/>
      <c r="G21" s="348"/>
      <c r="H21" s="348"/>
      <c r="I21" s="445"/>
      <c r="J21" s="446"/>
      <c r="K21" s="447"/>
      <c r="L21" s="349"/>
      <c r="M21" s="345"/>
      <c r="N21" s="345"/>
      <c r="O21" s="345"/>
      <c r="P21" s="350"/>
      <c r="Q21" s="445"/>
      <c r="R21" s="446"/>
      <c r="S21" s="446"/>
      <c r="T21" s="446"/>
      <c r="U21" s="447"/>
    </row>
    <row r="22" spans="2:21" ht="60" customHeight="1">
      <c r="B22" s="342">
        <v>15</v>
      </c>
      <c r="C22" s="348"/>
      <c r="D22" s="343"/>
      <c r="E22" s="348"/>
      <c r="F22" s="348"/>
      <c r="G22" s="348"/>
      <c r="H22" s="348"/>
      <c r="I22" s="445"/>
      <c r="J22" s="446"/>
      <c r="K22" s="447"/>
      <c r="L22" s="349"/>
      <c r="M22" s="345"/>
      <c r="N22" s="345"/>
      <c r="O22" s="345"/>
      <c r="P22" s="350"/>
      <c r="Q22" s="445"/>
      <c r="R22" s="446"/>
      <c r="S22" s="446"/>
      <c r="T22" s="446"/>
      <c r="U22" s="447"/>
    </row>
    <row r="23" spans="2:21" ht="60" customHeight="1">
      <c r="B23" s="347">
        <v>16</v>
      </c>
      <c r="C23" s="348"/>
      <c r="D23" s="343"/>
      <c r="E23" s="348"/>
      <c r="F23" s="348"/>
      <c r="G23" s="348"/>
      <c r="H23" s="348"/>
      <c r="I23" s="445"/>
      <c r="J23" s="446"/>
      <c r="K23" s="447"/>
      <c r="L23" s="349"/>
      <c r="M23" s="345"/>
      <c r="N23" s="345"/>
      <c r="O23" s="345"/>
      <c r="P23" s="350"/>
      <c r="Q23" s="445"/>
      <c r="R23" s="446"/>
      <c r="S23" s="446"/>
      <c r="T23" s="446"/>
      <c r="U23" s="447"/>
    </row>
    <row r="24" spans="2:21" ht="60" customHeight="1">
      <c r="B24" s="342">
        <v>17</v>
      </c>
      <c r="C24" s="348"/>
      <c r="D24" s="343"/>
      <c r="E24" s="348"/>
      <c r="F24" s="348"/>
      <c r="G24" s="348"/>
      <c r="H24" s="348"/>
      <c r="I24" s="445"/>
      <c r="J24" s="446"/>
      <c r="K24" s="447"/>
      <c r="L24" s="349"/>
      <c r="M24" s="345"/>
      <c r="N24" s="345"/>
      <c r="O24" s="345"/>
      <c r="P24" s="350"/>
      <c r="Q24" s="445"/>
      <c r="R24" s="446"/>
      <c r="S24" s="446"/>
      <c r="T24" s="446"/>
      <c r="U24" s="447"/>
    </row>
    <row r="25" spans="2:21" ht="60" customHeight="1">
      <c r="B25" s="347">
        <v>18</v>
      </c>
      <c r="C25" s="348"/>
      <c r="D25" s="343"/>
      <c r="E25" s="348"/>
      <c r="F25" s="348"/>
      <c r="G25" s="348"/>
      <c r="H25" s="348"/>
      <c r="I25" s="445"/>
      <c r="J25" s="446"/>
      <c r="K25" s="447"/>
      <c r="L25" s="349"/>
      <c r="M25" s="345"/>
      <c r="N25" s="345"/>
      <c r="O25" s="345"/>
      <c r="P25" s="350"/>
      <c r="Q25" s="445"/>
      <c r="R25" s="446"/>
      <c r="S25" s="446"/>
      <c r="T25" s="446"/>
      <c r="U25" s="447"/>
    </row>
    <row r="26" spans="2:21" ht="60" customHeight="1">
      <c r="B26" s="342">
        <v>19</v>
      </c>
      <c r="C26" s="348"/>
      <c r="D26" s="343"/>
      <c r="E26" s="348"/>
      <c r="F26" s="348"/>
      <c r="G26" s="348"/>
      <c r="H26" s="348"/>
      <c r="I26" s="445"/>
      <c r="J26" s="446"/>
      <c r="K26" s="447"/>
      <c r="L26" s="349"/>
      <c r="M26" s="345"/>
      <c r="N26" s="345"/>
      <c r="O26" s="345"/>
      <c r="P26" s="350"/>
      <c r="Q26" s="445"/>
      <c r="R26" s="446"/>
      <c r="S26" s="446"/>
      <c r="T26" s="446"/>
      <c r="U26" s="447"/>
    </row>
    <row r="27" spans="2:21" ht="60" customHeight="1">
      <c r="B27" s="347">
        <v>20</v>
      </c>
      <c r="C27" s="348"/>
      <c r="D27" s="343"/>
      <c r="E27" s="348"/>
      <c r="F27" s="348"/>
      <c r="G27" s="348"/>
      <c r="H27" s="348"/>
      <c r="I27" s="445"/>
      <c r="J27" s="446"/>
      <c r="K27" s="447"/>
      <c r="L27" s="349"/>
      <c r="M27" s="345"/>
      <c r="N27" s="345"/>
      <c r="O27" s="345"/>
      <c r="P27" s="350"/>
      <c r="Q27" s="445"/>
      <c r="R27" s="446"/>
      <c r="S27" s="446"/>
      <c r="T27" s="446"/>
      <c r="U27" s="447"/>
    </row>
    <row r="28" spans="2:21" ht="60" customHeight="1">
      <c r="B28" s="342">
        <v>21</v>
      </c>
      <c r="C28" s="348"/>
      <c r="D28" s="343"/>
      <c r="E28" s="348"/>
      <c r="F28" s="348"/>
      <c r="G28" s="348"/>
      <c r="H28" s="348"/>
      <c r="I28" s="445"/>
      <c r="J28" s="446"/>
      <c r="K28" s="447"/>
      <c r="L28" s="349"/>
      <c r="M28" s="345"/>
      <c r="N28" s="345"/>
      <c r="O28" s="345"/>
      <c r="P28" s="350"/>
      <c r="Q28" s="445"/>
      <c r="R28" s="446"/>
      <c r="S28" s="446"/>
      <c r="T28" s="446"/>
      <c r="U28" s="447"/>
    </row>
    <row r="29" spans="2:21" ht="60" customHeight="1">
      <c r="B29" s="347">
        <v>22</v>
      </c>
      <c r="C29" s="348"/>
      <c r="D29" s="343"/>
      <c r="E29" s="348"/>
      <c r="F29" s="348"/>
      <c r="G29" s="348"/>
      <c r="H29" s="348"/>
      <c r="I29" s="445"/>
      <c r="J29" s="446"/>
      <c r="K29" s="447"/>
      <c r="L29" s="349"/>
      <c r="M29" s="345"/>
      <c r="N29" s="345"/>
      <c r="O29" s="345"/>
      <c r="P29" s="350"/>
      <c r="Q29" s="445"/>
      <c r="R29" s="446"/>
      <c r="S29" s="446"/>
      <c r="T29" s="446"/>
      <c r="U29" s="447"/>
    </row>
    <row r="30" spans="2:21" ht="60" customHeight="1">
      <c r="B30" s="342">
        <v>23</v>
      </c>
      <c r="C30" s="348"/>
      <c r="D30" s="343"/>
      <c r="E30" s="348"/>
      <c r="F30" s="348"/>
      <c r="G30" s="348"/>
      <c r="H30" s="348"/>
      <c r="I30" s="445"/>
      <c r="J30" s="446"/>
      <c r="K30" s="447"/>
      <c r="L30" s="349"/>
      <c r="M30" s="345"/>
      <c r="N30" s="345"/>
      <c r="O30" s="345"/>
      <c r="P30" s="350"/>
      <c r="Q30" s="445"/>
      <c r="R30" s="446"/>
      <c r="S30" s="446"/>
      <c r="T30" s="446"/>
      <c r="U30" s="447"/>
    </row>
    <row r="31" spans="2:21" ht="60" customHeight="1">
      <c r="B31" s="347">
        <v>24</v>
      </c>
      <c r="C31" s="348"/>
      <c r="D31" s="343"/>
      <c r="E31" s="348"/>
      <c r="F31" s="348"/>
      <c r="G31" s="348"/>
      <c r="H31" s="348"/>
      <c r="I31" s="445"/>
      <c r="J31" s="446"/>
      <c r="K31" s="447"/>
      <c r="L31" s="349"/>
      <c r="M31" s="345"/>
      <c r="N31" s="345"/>
      <c r="O31" s="345"/>
      <c r="P31" s="350"/>
      <c r="Q31" s="445"/>
      <c r="R31" s="446"/>
      <c r="S31" s="446"/>
      <c r="T31" s="446"/>
      <c r="U31" s="447"/>
    </row>
    <row r="32" spans="2:21" ht="60" customHeight="1">
      <c r="B32" s="342">
        <v>25</v>
      </c>
      <c r="C32" s="348"/>
      <c r="D32" s="343"/>
      <c r="E32" s="348"/>
      <c r="F32" s="348"/>
      <c r="G32" s="348"/>
      <c r="H32" s="348"/>
      <c r="I32" s="445"/>
      <c r="J32" s="446"/>
      <c r="K32" s="447"/>
      <c r="L32" s="349"/>
      <c r="M32" s="345"/>
      <c r="N32" s="345"/>
      <c r="O32" s="345"/>
      <c r="P32" s="350"/>
      <c r="Q32" s="445"/>
      <c r="R32" s="446"/>
      <c r="S32" s="446"/>
      <c r="T32" s="446"/>
      <c r="U32" s="447"/>
    </row>
    <row r="33" spans="2:21" ht="60" customHeight="1">
      <c r="B33" s="347">
        <v>26</v>
      </c>
      <c r="C33" s="348"/>
      <c r="D33" s="343"/>
      <c r="E33" s="348"/>
      <c r="F33" s="348"/>
      <c r="G33" s="348"/>
      <c r="H33" s="348"/>
      <c r="I33" s="445"/>
      <c r="J33" s="446"/>
      <c r="K33" s="447"/>
      <c r="L33" s="349"/>
      <c r="M33" s="345"/>
      <c r="N33" s="345"/>
      <c r="O33" s="345"/>
      <c r="P33" s="350"/>
      <c r="Q33" s="445"/>
      <c r="R33" s="446"/>
      <c r="S33" s="446"/>
      <c r="T33" s="446"/>
      <c r="U33" s="447"/>
    </row>
    <row r="34" spans="2:21" ht="60" customHeight="1">
      <c r="B34" s="342">
        <v>27</v>
      </c>
      <c r="C34" s="348"/>
      <c r="D34" s="343"/>
      <c r="E34" s="348"/>
      <c r="F34" s="348"/>
      <c r="G34" s="348"/>
      <c r="H34" s="348"/>
      <c r="I34" s="445"/>
      <c r="J34" s="446"/>
      <c r="K34" s="447"/>
      <c r="L34" s="349"/>
      <c r="M34" s="345"/>
      <c r="N34" s="345"/>
      <c r="O34" s="345"/>
      <c r="P34" s="350"/>
      <c r="Q34" s="445"/>
      <c r="R34" s="446"/>
      <c r="S34" s="446"/>
      <c r="T34" s="446"/>
      <c r="U34" s="447"/>
    </row>
    <row r="35" spans="2:21" ht="60" customHeight="1">
      <c r="B35" s="347">
        <v>28</v>
      </c>
      <c r="C35" s="348"/>
      <c r="D35" s="343"/>
      <c r="E35" s="348"/>
      <c r="F35" s="348"/>
      <c r="G35" s="348"/>
      <c r="H35" s="348"/>
      <c r="I35" s="445"/>
      <c r="J35" s="446"/>
      <c r="K35" s="447"/>
      <c r="L35" s="349"/>
      <c r="M35" s="345"/>
      <c r="N35" s="345"/>
      <c r="O35" s="345"/>
      <c r="P35" s="350"/>
      <c r="Q35" s="445"/>
      <c r="R35" s="446"/>
      <c r="S35" s="446"/>
      <c r="T35" s="446"/>
      <c r="U35" s="447"/>
    </row>
    <row r="36" spans="2:21" ht="60" customHeight="1">
      <c r="B36" s="342">
        <v>29</v>
      </c>
      <c r="C36" s="348"/>
      <c r="D36" s="343"/>
      <c r="E36" s="348"/>
      <c r="F36" s="348"/>
      <c r="G36" s="348"/>
      <c r="H36" s="348"/>
      <c r="I36" s="445"/>
      <c r="J36" s="446"/>
      <c r="K36" s="447"/>
      <c r="L36" s="349"/>
      <c r="M36" s="345"/>
      <c r="N36" s="345"/>
      <c r="O36" s="345"/>
      <c r="P36" s="350"/>
      <c r="Q36" s="445"/>
      <c r="R36" s="446"/>
      <c r="S36" s="446"/>
      <c r="T36" s="446"/>
      <c r="U36" s="447"/>
    </row>
    <row r="37" spans="2:21" ht="60" customHeight="1">
      <c r="B37" s="347">
        <v>30</v>
      </c>
      <c r="C37" s="348"/>
      <c r="D37" s="343"/>
      <c r="E37" s="348"/>
      <c r="F37" s="348"/>
      <c r="G37" s="348"/>
      <c r="H37" s="348"/>
      <c r="I37" s="445"/>
      <c r="J37" s="446"/>
      <c r="K37" s="447"/>
      <c r="L37" s="349"/>
      <c r="M37" s="345"/>
      <c r="N37" s="345"/>
      <c r="O37" s="345"/>
      <c r="P37" s="350"/>
      <c r="Q37" s="445"/>
      <c r="R37" s="446"/>
      <c r="S37" s="446"/>
      <c r="T37" s="446"/>
      <c r="U37" s="447"/>
    </row>
    <row r="38" spans="2:21" ht="60" customHeight="1">
      <c r="B38" s="342">
        <v>31</v>
      </c>
      <c r="C38" s="348"/>
      <c r="D38" s="343"/>
      <c r="E38" s="348"/>
      <c r="F38" s="348"/>
      <c r="G38" s="348"/>
      <c r="H38" s="348"/>
      <c r="I38" s="445"/>
      <c r="J38" s="446"/>
      <c r="K38" s="447"/>
      <c r="L38" s="349"/>
      <c r="M38" s="345"/>
      <c r="N38" s="345"/>
      <c r="O38" s="345"/>
      <c r="P38" s="350"/>
      <c r="Q38" s="445"/>
      <c r="R38" s="446"/>
      <c r="S38" s="446"/>
      <c r="T38" s="446"/>
      <c r="U38" s="447"/>
    </row>
    <row r="39" spans="2:21" ht="60" customHeight="1">
      <c r="B39" s="347">
        <v>32</v>
      </c>
      <c r="C39" s="348"/>
      <c r="D39" s="343"/>
      <c r="E39" s="348"/>
      <c r="F39" s="348"/>
      <c r="G39" s="348"/>
      <c r="H39" s="348"/>
      <c r="I39" s="445"/>
      <c r="J39" s="446"/>
      <c r="K39" s="447"/>
      <c r="L39" s="349"/>
      <c r="M39" s="345"/>
      <c r="N39" s="345"/>
      <c r="O39" s="345"/>
      <c r="P39" s="350"/>
      <c r="Q39" s="445"/>
      <c r="R39" s="446"/>
      <c r="S39" s="446"/>
      <c r="T39" s="446"/>
      <c r="U39" s="447"/>
    </row>
    <row r="40" spans="2:21" ht="60" customHeight="1">
      <c r="B40" s="342">
        <v>33</v>
      </c>
      <c r="C40" s="348"/>
      <c r="D40" s="343"/>
      <c r="E40" s="348"/>
      <c r="F40" s="348"/>
      <c r="G40" s="348"/>
      <c r="H40" s="348"/>
      <c r="I40" s="445"/>
      <c r="J40" s="446"/>
      <c r="K40" s="447"/>
      <c r="L40" s="349"/>
      <c r="M40" s="345"/>
      <c r="N40" s="345"/>
      <c r="O40" s="345"/>
      <c r="P40" s="350"/>
      <c r="Q40" s="445"/>
      <c r="R40" s="446"/>
      <c r="S40" s="446"/>
      <c r="T40" s="446"/>
      <c r="U40" s="447"/>
    </row>
    <row r="41" spans="2:21" ht="60" customHeight="1">
      <c r="B41" s="347">
        <v>34</v>
      </c>
      <c r="C41" s="348"/>
      <c r="D41" s="343"/>
      <c r="E41" s="348"/>
      <c r="F41" s="348"/>
      <c r="G41" s="348"/>
      <c r="H41" s="348"/>
      <c r="I41" s="445"/>
      <c r="J41" s="446"/>
      <c r="K41" s="447"/>
      <c r="L41" s="349"/>
      <c r="M41" s="345"/>
      <c r="N41" s="345"/>
      <c r="O41" s="345"/>
      <c r="P41" s="350"/>
      <c r="Q41" s="445"/>
      <c r="R41" s="446"/>
      <c r="S41" s="446"/>
      <c r="T41" s="446"/>
      <c r="U41" s="447"/>
    </row>
    <row r="42" spans="2:21" ht="60" customHeight="1">
      <c r="B42" s="342">
        <v>35</v>
      </c>
      <c r="C42" s="348"/>
      <c r="D42" s="343"/>
      <c r="E42" s="348"/>
      <c r="F42" s="348"/>
      <c r="G42" s="348"/>
      <c r="H42" s="348"/>
      <c r="I42" s="445"/>
      <c r="J42" s="446"/>
      <c r="K42" s="447"/>
      <c r="L42" s="349"/>
      <c r="M42" s="345"/>
      <c r="N42" s="345"/>
      <c r="O42" s="345"/>
      <c r="P42" s="350"/>
      <c r="Q42" s="445"/>
      <c r="R42" s="446"/>
      <c r="S42" s="446"/>
      <c r="T42" s="446"/>
      <c r="U42" s="447"/>
    </row>
    <row r="43" spans="2:21" ht="60" customHeight="1">
      <c r="B43" s="347">
        <v>36</v>
      </c>
      <c r="C43" s="348"/>
      <c r="D43" s="343"/>
      <c r="E43" s="348"/>
      <c r="F43" s="348"/>
      <c r="G43" s="348"/>
      <c r="H43" s="348"/>
      <c r="I43" s="445"/>
      <c r="J43" s="446"/>
      <c r="K43" s="447"/>
      <c r="L43" s="349"/>
      <c r="M43" s="345"/>
      <c r="N43" s="345"/>
      <c r="O43" s="345"/>
      <c r="P43" s="350"/>
      <c r="Q43" s="445"/>
      <c r="R43" s="446"/>
      <c r="S43" s="446"/>
      <c r="T43" s="446"/>
      <c r="U43" s="447"/>
    </row>
    <row r="44" spans="2:21" ht="60" customHeight="1">
      <c r="B44" s="347">
        <v>37</v>
      </c>
      <c r="C44" s="348"/>
      <c r="D44" s="343"/>
      <c r="E44" s="348"/>
      <c r="F44" s="348"/>
      <c r="G44" s="348"/>
      <c r="H44" s="348"/>
      <c r="I44" s="445"/>
      <c r="J44" s="446"/>
      <c r="K44" s="447"/>
      <c r="L44" s="349"/>
      <c r="M44" s="345"/>
      <c r="N44" s="345"/>
      <c r="O44" s="345"/>
      <c r="P44" s="350"/>
      <c r="Q44" s="445"/>
      <c r="R44" s="446"/>
      <c r="S44" s="446"/>
      <c r="T44" s="446"/>
      <c r="U44" s="447"/>
    </row>
    <row r="45" spans="2:21" ht="60" customHeight="1">
      <c r="B45" s="347">
        <v>38</v>
      </c>
      <c r="C45" s="348"/>
      <c r="D45" s="343"/>
      <c r="E45" s="348"/>
      <c r="F45" s="348"/>
      <c r="G45" s="348"/>
      <c r="H45" s="348"/>
      <c r="I45" s="445"/>
      <c r="J45" s="446"/>
      <c r="K45" s="447"/>
      <c r="L45" s="349"/>
      <c r="M45" s="345"/>
      <c r="N45" s="345"/>
      <c r="O45" s="345"/>
      <c r="P45" s="350"/>
      <c r="Q45" s="445"/>
      <c r="R45" s="446"/>
      <c r="S45" s="446"/>
      <c r="T45" s="446"/>
      <c r="U45" s="447"/>
    </row>
    <row r="46" spans="2:21" ht="60" customHeight="1">
      <c r="B46" s="342">
        <v>39</v>
      </c>
      <c r="C46" s="348"/>
      <c r="D46" s="343"/>
      <c r="E46" s="348"/>
      <c r="F46" s="348"/>
      <c r="G46" s="348"/>
      <c r="H46" s="348"/>
      <c r="I46" s="445"/>
      <c r="J46" s="446"/>
      <c r="K46" s="447"/>
      <c r="L46" s="349"/>
      <c r="M46" s="345"/>
      <c r="N46" s="345"/>
      <c r="O46" s="345"/>
      <c r="P46" s="350"/>
      <c r="Q46" s="445"/>
      <c r="R46" s="446"/>
      <c r="S46" s="446"/>
      <c r="T46" s="446"/>
      <c r="U46" s="447"/>
    </row>
    <row r="47" spans="2:21" ht="60" customHeight="1">
      <c r="B47" s="347">
        <v>40</v>
      </c>
      <c r="C47" s="348"/>
      <c r="D47" s="343"/>
      <c r="E47" s="348"/>
      <c r="F47" s="348"/>
      <c r="G47" s="348"/>
      <c r="H47" s="348"/>
      <c r="I47" s="445"/>
      <c r="J47" s="446"/>
      <c r="K47" s="447"/>
      <c r="L47" s="349"/>
      <c r="M47" s="345"/>
      <c r="N47" s="345"/>
      <c r="O47" s="345"/>
      <c r="P47" s="350"/>
      <c r="Q47" s="445"/>
      <c r="R47" s="446"/>
      <c r="S47" s="446"/>
      <c r="T47" s="446"/>
      <c r="U47" s="447"/>
    </row>
    <row r="48" spans="2:21" ht="60" customHeight="1">
      <c r="B48" s="342">
        <v>41</v>
      </c>
      <c r="C48" s="348"/>
      <c r="D48" s="343"/>
      <c r="E48" s="348"/>
      <c r="F48" s="348"/>
      <c r="G48" s="348"/>
      <c r="H48" s="348"/>
      <c r="I48" s="445"/>
      <c r="J48" s="446"/>
      <c r="K48" s="447"/>
      <c r="L48" s="349"/>
      <c r="M48" s="345"/>
      <c r="N48" s="345"/>
      <c r="O48" s="345"/>
      <c r="P48" s="350"/>
      <c r="Q48" s="445"/>
      <c r="R48" s="446"/>
      <c r="S48" s="446"/>
      <c r="T48" s="446"/>
      <c r="U48" s="447"/>
    </row>
    <row r="49" spans="2:24" ht="60" customHeight="1">
      <c r="B49" s="347">
        <v>42</v>
      </c>
      <c r="C49" s="348"/>
      <c r="D49" s="343"/>
      <c r="E49" s="348"/>
      <c r="F49" s="348"/>
      <c r="G49" s="348"/>
      <c r="H49" s="348"/>
      <c r="I49" s="445"/>
      <c r="J49" s="446"/>
      <c r="K49" s="447"/>
      <c r="L49" s="349"/>
      <c r="M49" s="345"/>
      <c r="N49" s="345"/>
      <c r="O49" s="345"/>
      <c r="P49" s="350"/>
      <c r="Q49" s="445"/>
      <c r="R49" s="446"/>
      <c r="S49" s="446"/>
      <c r="T49" s="446"/>
      <c r="U49" s="447"/>
    </row>
    <row r="50" spans="2:24" ht="60" customHeight="1">
      <c r="B50" s="342">
        <v>43</v>
      </c>
      <c r="C50" s="348"/>
      <c r="D50" s="343"/>
      <c r="E50" s="348"/>
      <c r="F50" s="348"/>
      <c r="G50" s="348"/>
      <c r="H50" s="348"/>
      <c r="I50" s="445"/>
      <c r="J50" s="446"/>
      <c r="K50" s="447"/>
      <c r="L50" s="349"/>
      <c r="M50" s="345"/>
      <c r="N50" s="345"/>
      <c r="O50" s="345"/>
      <c r="P50" s="350"/>
      <c r="Q50" s="445"/>
      <c r="R50" s="446"/>
      <c r="S50" s="446"/>
      <c r="T50" s="446"/>
      <c r="U50" s="447"/>
    </row>
    <row r="51" spans="2:24" ht="60" customHeight="1">
      <c r="B51" s="347">
        <v>44</v>
      </c>
      <c r="C51" s="348"/>
      <c r="D51" s="343"/>
      <c r="E51" s="348"/>
      <c r="F51" s="348"/>
      <c r="G51" s="348"/>
      <c r="H51" s="348"/>
      <c r="I51" s="445"/>
      <c r="J51" s="446"/>
      <c r="K51" s="447"/>
      <c r="L51" s="349"/>
      <c r="M51" s="345"/>
      <c r="N51" s="345"/>
      <c r="O51" s="345"/>
      <c r="P51" s="350"/>
      <c r="Q51" s="445"/>
      <c r="R51" s="446"/>
      <c r="S51" s="446"/>
      <c r="T51" s="446"/>
      <c r="U51" s="447"/>
    </row>
    <row r="52" spans="2:24" ht="60" customHeight="1">
      <c r="B52" s="342">
        <v>45</v>
      </c>
      <c r="C52" s="348"/>
      <c r="D52" s="343"/>
      <c r="E52" s="348"/>
      <c r="F52" s="348"/>
      <c r="G52" s="348"/>
      <c r="H52" s="348"/>
      <c r="I52" s="445"/>
      <c r="J52" s="446"/>
      <c r="K52" s="447"/>
      <c r="L52" s="349"/>
      <c r="M52" s="345"/>
      <c r="N52" s="345"/>
      <c r="O52" s="345"/>
      <c r="P52" s="350"/>
      <c r="Q52" s="445"/>
      <c r="R52" s="446"/>
      <c r="S52" s="446"/>
      <c r="T52" s="446"/>
      <c r="U52" s="447"/>
    </row>
    <row r="53" spans="2:24" ht="60" customHeight="1">
      <c r="B53" s="347">
        <v>46</v>
      </c>
      <c r="C53" s="348"/>
      <c r="D53" s="343"/>
      <c r="E53" s="348"/>
      <c r="F53" s="348"/>
      <c r="G53" s="348"/>
      <c r="H53" s="348"/>
      <c r="I53" s="445"/>
      <c r="J53" s="446"/>
      <c r="K53" s="447"/>
      <c r="L53" s="349"/>
      <c r="M53" s="345"/>
      <c r="N53" s="345"/>
      <c r="O53" s="345"/>
      <c r="P53" s="350"/>
      <c r="Q53" s="445"/>
      <c r="R53" s="446"/>
      <c r="S53" s="446"/>
      <c r="T53" s="446"/>
      <c r="U53" s="447"/>
    </row>
    <row r="54" spans="2:24" ht="60" customHeight="1">
      <c r="B54" s="342">
        <v>47</v>
      </c>
      <c r="C54" s="348"/>
      <c r="D54" s="343"/>
      <c r="E54" s="348"/>
      <c r="F54" s="348"/>
      <c r="G54" s="348"/>
      <c r="H54" s="348"/>
      <c r="I54" s="445"/>
      <c r="J54" s="446"/>
      <c r="K54" s="447"/>
      <c r="L54" s="349"/>
      <c r="M54" s="345"/>
      <c r="N54" s="345"/>
      <c r="O54" s="345"/>
      <c r="P54" s="350"/>
      <c r="Q54" s="445"/>
      <c r="R54" s="446"/>
      <c r="S54" s="446"/>
      <c r="T54" s="446"/>
      <c r="U54" s="447"/>
    </row>
    <row r="55" spans="2:24" ht="60" customHeight="1">
      <c r="B55" s="347">
        <v>48</v>
      </c>
      <c r="C55" s="348"/>
      <c r="D55" s="343"/>
      <c r="E55" s="348"/>
      <c r="F55" s="348"/>
      <c r="G55" s="348"/>
      <c r="H55" s="348"/>
      <c r="I55" s="445"/>
      <c r="J55" s="446"/>
      <c r="K55" s="447"/>
      <c r="L55" s="349"/>
      <c r="M55" s="345"/>
      <c r="N55" s="345"/>
      <c r="O55" s="345"/>
      <c r="P55" s="350"/>
      <c r="Q55" s="445"/>
      <c r="R55" s="446"/>
      <c r="S55" s="446"/>
      <c r="T55" s="446"/>
      <c r="U55" s="447"/>
    </row>
    <row r="56" spans="2:24" ht="60" customHeight="1">
      <c r="B56" s="342">
        <v>49</v>
      </c>
      <c r="C56" s="348"/>
      <c r="D56" s="343"/>
      <c r="E56" s="348"/>
      <c r="F56" s="348"/>
      <c r="G56" s="348"/>
      <c r="H56" s="348"/>
      <c r="I56" s="445"/>
      <c r="J56" s="446"/>
      <c r="K56" s="447"/>
      <c r="L56" s="349"/>
      <c r="M56" s="345"/>
      <c r="N56" s="345"/>
      <c r="O56" s="345"/>
      <c r="P56" s="350"/>
      <c r="Q56" s="445"/>
      <c r="R56" s="446"/>
      <c r="S56" s="446"/>
      <c r="T56" s="446"/>
      <c r="U56" s="447"/>
    </row>
    <row r="57" spans="2:24" ht="60" customHeight="1">
      <c r="B57" s="347">
        <v>50</v>
      </c>
      <c r="C57" s="348"/>
      <c r="D57" s="343"/>
      <c r="E57" s="348"/>
      <c r="F57" s="348"/>
      <c r="G57" s="348"/>
      <c r="H57" s="348"/>
      <c r="I57" s="445"/>
      <c r="J57" s="446"/>
      <c r="K57" s="447"/>
      <c r="L57" s="349"/>
      <c r="M57" s="345"/>
      <c r="N57" s="345"/>
      <c r="O57" s="345"/>
      <c r="P57" s="350"/>
      <c r="Q57" s="445"/>
      <c r="R57" s="446"/>
      <c r="S57" s="446"/>
      <c r="T57" s="446"/>
      <c r="U57" s="447"/>
    </row>
    <row r="58" spans="2:24" ht="18.75">
      <c r="B58" s="351"/>
      <c r="C58" s="351"/>
      <c r="D58" s="351"/>
      <c r="E58" s="351"/>
      <c r="F58" s="351"/>
      <c r="G58" s="351"/>
      <c r="H58" s="351"/>
      <c r="I58" s="351"/>
      <c r="J58" s="351"/>
      <c r="K58" s="351"/>
      <c r="L58" s="351"/>
      <c r="M58" s="351"/>
      <c r="N58" s="351"/>
      <c r="O58" s="351"/>
      <c r="P58" s="351"/>
      <c r="Q58" s="351"/>
      <c r="R58" s="351"/>
      <c r="S58" s="351"/>
      <c r="T58" s="351"/>
      <c r="U58" s="351"/>
      <c r="V58" s="167"/>
      <c r="W58" s="167"/>
      <c r="X58" s="167"/>
    </row>
    <row r="59" spans="2:24">
      <c r="B59" s="352" t="s">
        <v>250</v>
      </c>
      <c r="C59" s="353"/>
      <c r="D59" s="353"/>
      <c r="E59" s="353"/>
      <c r="F59" s="353"/>
      <c r="G59" s="353"/>
      <c r="H59" s="351"/>
      <c r="I59" s="351"/>
      <c r="J59" s="351"/>
      <c r="K59" s="351"/>
      <c r="L59" s="351"/>
      <c r="M59" s="351"/>
      <c r="N59" s="351"/>
      <c r="O59" s="351"/>
      <c r="P59" s="351"/>
      <c r="Q59" s="351"/>
      <c r="R59" s="351"/>
      <c r="S59" s="351"/>
      <c r="T59" s="351"/>
      <c r="U59" s="157"/>
    </row>
    <row r="60" spans="2:24">
      <c r="B60" s="354" t="s">
        <v>251</v>
      </c>
      <c r="C60" s="207"/>
      <c r="D60" s="207"/>
      <c r="E60" s="207"/>
      <c r="F60" s="207"/>
      <c r="G60" s="207"/>
      <c r="H60" s="157"/>
      <c r="I60" s="157"/>
      <c r="J60" s="157"/>
      <c r="K60" s="157"/>
      <c r="L60" s="157"/>
      <c r="M60" s="157"/>
      <c r="N60" s="157"/>
      <c r="O60" s="157"/>
      <c r="P60" s="157"/>
      <c r="Q60" s="157"/>
      <c r="R60" s="157"/>
      <c r="S60" s="157"/>
      <c r="T60" s="157"/>
      <c r="U60" s="157"/>
    </row>
    <row r="61" spans="2:24">
      <c r="B61" s="354" t="s">
        <v>252</v>
      </c>
      <c r="C61" s="207"/>
      <c r="D61" s="207"/>
      <c r="E61" s="207"/>
      <c r="F61" s="207"/>
      <c r="G61" s="207"/>
      <c r="H61" s="157"/>
      <c r="I61" s="157"/>
      <c r="J61" s="157"/>
      <c r="K61" s="157"/>
      <c r="L61" s="157"/>
      <c r="M61" s="157"/>
      <c r="N61" s="157"/>
      <c r="O61" s="157"/>
      <c r="P61" s="157"/>
      <c r="Q61" s="157"/>
      <c r="R61" s="157"/>
      <c r="S61" s="157"/>
      <c r="T61" s="157"/>
      <c r="U61" s="157"/>
    </row>
    <row r="62" spans="2:24">
      <c r="B62" s="354" t="s">
        <v>253</v>
      </c>
      <c r="C62" s="207"/>
      <c r="D62" s="207"/>
      <c r="E62" s="207"/>
      <c r="F62" s="207"/>
      <c r="G62" s="207"/>
      <c r="H62" s="157"/>
      <c r="I62" s="157"/>
      <c r="J62" s="157"/>
      <c r="K62" s="157"/>
      <c r="L62" s="157"/>
      <c r="M62" s="157"/>
      <c r="N62" s="157"/>
      <c r="O62" s="157"/>
      <c r="P62" s="157"/>
      <c r="Q62" s="157"/>
      <c r="R62" s="157"/>
      <c r="S62" s="157"/>
      <c r="T62" s="157"/>
      <c r="U62" s="157"/>
    </row>
    <row r="63" spans="2:24">
      <c r="B63" s="352" t="s">
        <v>266</v>
      </c>
      <c r="C63" s="207"/>
      <c r="D63" s="207"/>
      <c r="E63" s="207"/>
      <c r="F63" s="207"/>
      <c r="G63" s="207"/>
      <c r="H63" s="157"/>
      <c r="I63" s="157"/>
      <c r="J63" s="157"/>
      <c r="K63" s="157"/>
      <c r="L63" s="157"/>
      <c r="M63" s="157"/>
      <c r="N63" s="157"/>
      <c r="O63" s="157"/>
      <c r="P63" s="157"/>
      <c r="Q63" s="157"/>
      <c r="R63" s="157"/>
      <c r="S63" s="157"/>
      <c r="T63" s="157"/>
      <c r="U63" s="157"/>
    </row>
    <row r="64" spans="2:24">
      <c r="B64" s="354" t="s">
        <v>254</v>
      </c>
      <c r="C64" s="207"/>
      <c r="D64" s="207"/>
      <c r="E64" s="207"/>
      <c r="F64" s="207"/>
      <c r="G64" s="207"/>
      <c r="H64" s="157"/>
      <c r="I64" s="157"/>
      <c r="J64" s="157"/>
      <c r="K64" s="157"/>
      <c r="L64" s="157"/>
      <c r="M64" s="157"/>
      <c r="N64" s="157"/>
      <c r="O64" s="157"/>
      <c r="P64" s="157"/>
      <c r="Q64" s="157"/>
      <c r="R64" s="157"/>
      <c r="S64" s="157"/>
      <c r="T64" s="157"/>
      <c r="U64" s="157"/>
    </row>
    <row r="65" spans="2:21">
      <c r="B65" s="354" t="s">
        <v>255</v>
      </c>
      <c r="C65" s="207"/>
      <c r="D65" s="207"/>
      <c r="E65" s="207"/>
      <c r="F65" s="207"/>
      <c r="G65" s="207"/>
      <c r="H65" s="157"/>
      <c r="I65" s="157"/>
      <c r="J65" s="157"/>
      <c r="K65" s="157"/>
      <c r="L65" s="157"/>
      <c r="M65" s="157"/>
      <c r="N65" s="157"/>
      <c r="O65" s="157"/>
      <c r="P65" s="157"/>
      <c r="Q65" s="157"/>
      <c r="R65" s="157"/>
      <c r="S65" s="157"/>
      <c r="T65" s="157"/>
      <c r="U65" s="157"/>
    </row>
    <row r="66" spans="2:21">
      <c r="B66" s="354" t="s">
        <v>256</v>
      </c>
      <c r="C66" s="207"/>
      <c r="D66" s="207"/>
      <c r="E66" s="207"/>
      <c r="F66" s="207"/>
      <c r="G66" s="207"/>
      <c r="H66" s="157"/>
      <c r="I66" s="157"/>
      <c r="J66" s="157"/>
      <c r="K66" s="157"/>
      <c r="L66" s="157"/>
      <c r="M66" s="157"/>
      <c r="N66" s="157"/>
      <c r="O66" s="157"/>
      <c r="P66" s="157"/>
      <c r="Q66" s="157"/>
      <c r="R66" s="157"/>
      <c r="S66" s="157"/>
      <c r="T66" s="157"/>
      <c r="U66" s="157"/>
    </row>
    <row r="67" spans="2:21">
      <c r="B67" s="157"/>
      <c r="C67" s="157"/>
      <c r="D67" s="157"/>
      <c r="E67" s="157"/>
      <c r="F67" s="157"/>
      <c r="G67" s="157"/>
      <c r="H67" s="157"/>
      <c r="I67" s="157"/>
      <c r="J67" s="157"/>
      <c r="K67" s="157"/>
      <c r="L67" s="157"/>
      <c r="M67" s="157"/>
      <c r="N67" s="157"/>
      <c r="O67" s="157"/>
      <c r="P67" s="157"/>
      <c r="Q67" s="157"/>
      <c r="R67" s="157"/>
      <c r="S67" s="157"/>
      <c r="T67" s="157"/>
      <c r="U67" s="157"/>
    </row>
    <row r="68" spans="2:21">
      <c r="B68" s="157"/>
      <c r="C68" s="157"/>
      <c r="D68" s="157"/>
      <c r="E68" s="157"/>
      <c r="F68" s="157"/>
      <c r="G68" s="157"/>
      <c r="H68" s="157"/>
      <c r="I68" s="157"/>
      <c r="J68" s="157"/>
      <c r="K68" s="157"/>
      <c r="L68" s="157"/>
      <c r="M68" s="157"/>
      <c r="N68" s="157"/>
      <c r="O68" s="157"/>
      <c r="P68" s="157"/>
      <c r="Q68" s="157"/>
      <c r="R68" s="157"/>
      <c r="S68" s="157"/>
      <c r="T68" s="157"/>
      <c r="U68" s="157"/>
    </row>
    <row r="69" spans="2:21">
      <c r="B69" s="157"/>
      <c r="C69" s="157"/>
      <c r="D69" s="157"/>
      <c r="E69" s="157"/>
      <c r="F69" s="157"/>
      <c r="G69" s="157"/>
      <c r="H69" s="157"/>
      <c r="I69" s="157"/>
      <c r="J69" s="157"/>
      <c r="K69" s="157"/>
      <c r="L69" s="157"/>
      <c r="M69" s="157"/>
      <c r="N69" s="157"/>
      <c r="O69" s="157"/>
      <c r="P69" s="157"/>
      <c r="Q69" s="157"/>
      <c r="R69" s="157"/>
      <c r="S69" s="157"/>
      <c r="T69" s="157"/>
      <c r="U69" s="157"/>
    </row>
    <row r="70" spans="2:21">
      <c r="B70" s="157"/>
      <c r="C70" s="157"/>
      <c r="D70" s="157"/>
      <c r="E70" s="157"/>
      <c r="F70" s="157"/>
      <c r="G70" s="157"/>
      <c r="H70" s="157"/>
      <c r="I70" s="157"/>
      <c r="J70" s="157"/>
      <c r="K70" s="157"/>
      <c r="L70" s="157"/>
      <c r="M70" s="157"/>
      <c r="N70" s="157"/>
      <c r="O70" s="157"/>
      <c r="P70" s="157"/>
      <c r="Q70" s="157"/>
      <c r="R70" s="157"/>
      <c r="S70" s="157"/>
      <c r="T70" s="157"/>
      <c r="U70" s="157"/>
    </row>
  </sheetData>
  <mergeCells count="113">
    <mergeCell ref="S1:T1"/>
    <mergeCell ref="B6:B7"/>
    <mergeCell ref="C6:C7"/>
    <mergeCell ref="D6:D7"/>
    <mergeCell ref="E6:E7"/>
    <mergeCell ref="F6:F7"/>
    <mergeCell ref="G6:G7"/>
    <mergeCell ref="I8:K8"/>
    <mergeCell ref="Q8:U8"/>
    <mergeCell ref="I9:K9"/>
    <mergeCell ref="Q9:U9"/>
    <mergeCell ref="I10:K10"/>
    <mergeCell ref="Q10:U10"/>
    <mergeCell ref="H6:H7"/>
    <mergeCell ref="I6:K7"/>
    <mergeCell ref="L6:L7"/>
    <mergeCell ref="M6:O6"/>
    <mergeCell ref="P6:P7"/>
    <mergeCell ref="Q6:U7"/>
    <mergeCell ref="I14:K14"/>
    <mergeCell ref="Q14:U14"/>
    <mergeCell ref="I15:K15"/>
    <mergeCell ref="Q15:U15"/>
    <mergeCell ref="I16:K16"/>
    <mergeCell ref="Q16:U16"/>
    <mergeCell ref="I11:K11"/>
    <mergeCell ref="Q11:U11"/>
    <mergeCell ref="I12:K12"/>
    <mergeCell ref="Q12:U12"/>
    <mergeCell ref="I13:K13"/>
    <mergeCell ref="Q13:U13"/>
    <mergeCell ref="I20:K20"/>
    <mergeCell ref="Q20:U20"/>
    <mergeCell ref="I21:K21"/>
    <mergeCell ref="Q21:U21"/>
    <mergeCell ref="I22:K22"/>
    <mergeCell ref="Q22:U22"/>
    <mergeCell ref="I17:K17"/>
    <mergeCell ref="Q17:U17"/>
    <mergeCell ref="I18:K18"/>
    <mergeCell ref="Q18:U18"/>
    <mergeCell ref="I19:K19"/>
    <mergeCell ref="Q19:U19"/>
    <mergeCell ref="I26:K26"/>
    <mergeCell ref="Q26:U26"/>
    <mergeCell ref="I27:K27"/>
    <mergeCell ref="Q27:U27"/>
    <mergeCell ref="I28:K28"/>
    <mergeCell ref="Q28:U28"/>
    <mergeCell ref="I23:K23"/>
    <mergeCell ref="Q23:U23"/>
    <mergeCell ref="I24:K24"/>
    <mergeCell ref="Q24:U24"/>
    <mergeCell ref="I25:K25"/>
    <mergeCell ref="Q25:U25"/>
    <mergeCell ref="I32:K32"/>
    <mergeCell ref="Q32:U32"/>
    <mergeCell ref="I33:K33"/>
    <mergeCell ref="Q33:U33"/>
    <mergeCell ref="I34:K34"/>
    <mergeCell ref="Q34:U34"/>
    <mergeCell ref="I29:K29"/>
    <mergeCell ref="Q29:U29"/>
    <mergeCell ref="I30:K30"/>
    <mergeCell ref="Q30:U30"/>
    <mergeCell ref="I31:K31"/>
    <mergeCell ref="Q31:U31"/>
    <mergeCell ref="I38:K38"/>
    <mergeCell ref="Q38:U38"/>
    <mergeCell ref="I39:K39"/>
    <mergeCell ref="Q39:U39"/>
    <mergeCell ref="I40:K40"/>
    <mergeCell ref="Q40:U40"/>
    <mergeCell ref="I35:K35"/>
    <mergeCell ref="Q35:U35"/>
    <mergeCell ref="I36:K36"/>
    <mergeCell ref="Q36:U36"/>
    <mergeCell ref="I37:K37"/>
    <mergeCell ref="Q37:U37"/>
    <mergeCell ref="I44:K44"/>
    <mergeCell ref="Q44:U44"/>
    <mergeCell ref="I45:K45"/>
    <mergeCell ref="Q45:U45"/>
    <mergeCell ref="I46:K46"/>
    <mergeCell ref="Q46:U46"/>
    <mergeCell ref="I41:K41"/>
    <mergeCell ref="Q41:U41"/>
    <mergeCell ref="I42:K42"/>
    <mergeCell ref="Q42:U42"/>
    <mergeCell ref="I43:K43"/>
    <mergeCell ref="Q43:U43"/>
    <mergeCell ref="I50:K50"/>
    <mergeCell ref="Q50:U50"/>
    <mergeCell ref="I51:K51"/>
    <mergeCell ref="Q51:U51"/>
    <mergeCell ref="I52:K52"/>
    <mergeCell ref="Q52:U52"/>
    <mergeCell ref="I47:K47"/>
    <mergeCell ref="Q47:U47"/>
    <mergeCell ref="I48:K48"/>
    <mergeCell ref="Q48:U48"/>
    <mergeCell ref="I49:K49"/>
    <mergeCell ref="Q49:U49"/>
    <mergeCell ref="I56:K56"/>
    <mergeCell ref="Q56:U56"/>
    <mergeCell ref="I57:K57"/>
    <mergeCell ref="Q57:U57"/>
    <mergeCell ref="I53:K53"/>
    <mergeCell ref="Q53:U53"/>
    <mergeCell ref="I54:K54"/>
    <mergeCell ref="Q54:U54"/>
    <mergeCell ref="I55:K55"/>
    <mergeCell ref="Q55:U55"/>
  </mergeCells>
  <phoneticPr fontId="4"/>
  <dataValidations count="7">
    <dataValidation type="list" allowBlank="1" showInputMessage="1" showErrorMessage="1" sqref="E8:E57" xr:uid="{91D4520B-4622-4D45-B2A1-B8897489A239}">
      <formula1>"1年次,2年次,3年次,4年次,博士前期1年,博士前期2年"</formula1>
    </dataValidation>
    <dataValidation type="list" allowBlank="1" showInputMessage="1" showErrorMessage="1" sqref="F8:F57" xr:uid="{5DBEBD0C-4365-4C0F-90D4-FFA9242C2325}">
      <formula1>"1単位,2単位,3単位,4単位"</formula1>
    </dataValidation>
    <dataValidation type="list" allowBlank="1" showInputMessage="1" showErrorMessage="1" sqref="L8:L57" xr:uid="{9181964F-5821-4731-BAA3-B56EC2EDA14F}">
      <formula1>"既存,R6年度,R7年度,R8年度"</formula1>
    </dataValidation>
    <dataValidation type="list" allowBlank="1" showInputMessage="1" showErrorMessage="1" sqref="H8:H57" xr:uid="{009220B9-DBC3-4AD3-9498-ABC2EB7CAD93}">
      <formula1>"必修,選択必修,選択"</formula1>
    </dataValidation>
    <dataValidation type="list" allowBlank="1" showInputMessage="1" showErrorMessage="1" sqref="C8:C57" xr:uid="{1EFFE6EB-D807-4D48-9CE3-529A2C1E11CF}">
      <formula1>"学士,博士前期"</formula1>
    </dataValidation>
    <dataValidation type="list" allowBlank="1" showInputMessage="1" showErrorMessage="1" sqref="I58:I59" xr:uid="{B32C2479-981F-4C9F-A391-64488C3C907F}">
      <formula1>"選択,必修"</formula1>
    </dataValidation>
    <dataValidation type="list" allowBlank="1" showInputMessage="1" showErrorMessage="1" sqref="C58:D58" xr:uid="{BC016218-2C98-429E-A637-3E525DB7B488}">
      <formula1>"学部,博士前期,博士後期"</formula1>
    </dataValidation>
  </dataValidations>
  <pageMargins left="0.7" right="0.7" top="0.75" bottom="0.75" header="0.3" footer="0.3"/>
  <pageSetup paperSize="9"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6842-5D00-4593-A64D-B57298476A89}">
  <sheetPr>
    <tabColor theme="4" tint="0.79998168889431442"/>
    <pageSetUpPr fitToPage="1"/>
  </sheetPr>
  <dimension ref="B1:R46"/>
  <sheetViews>
    <sheetView zoomScaleNormal="100" workbookViewId="0">
      <pane ySplit="6" topLeftCell="A7" activePane="bottomLeft" state="frozen"/>
      <selection activeCell="E10" sqref="E10"/>
      <selection pane="bottomLeft" activeCell="C7" sqref="C7"/>
    </sheetView>
  </sheetViews>
  <sheetFormatPr defaultColWidth="9" defaultRowHeight="15.75"/>
  <cols>
    <col min="1" max="1" width="2.625" style="156" customWidth="1"/>
    <col min="2" max="2" width="6.625" style="156" customWidth="1"/>
    <col min="3" max="7" width="10.625" style="156" customWidth="1"/>
    <col min="8" max="8" width="9.625" style="156" customWidth="1"/>
    <col min="9" max="10" width="9" style="156" customWidth="1"/>
    <col min="11" max="11" width="25.625" style="156" customWidth="1"/>
    <col min="12" max="16384" width="9" style="156"/>
  </cols>
  <sheetData>
    <row r="1" spans="2:18" ht="16.5" thickBot="1">
      <c r="B1" s="186" t="s">
        <v>265</v>
      </c>
      <c r="M1" s="380" t="s">
        <v>274</v>
      </c>
      <c r="N1" s="409"/>
      <c r="O1" s="409"/>
      <c r="P1" s="381"/>
    </row>
    <row r="2" spans="2:18">
      <c r="B2" s="186"/>
    </row>
    <row r="3" spans="2:18">
      <c r="B3" s="293" t="s">
        <v>221</v>
      </c>
    </row>
    <row r="4" spans="2:18" ht="18.75">
      <c r="B4" s="168"/>
      <c r="C4" s="167"/>
      <c r="D4" s="167"/>
      <c r="E4" s="167"/>
      <c r="F4" s="167"/>
      <c r="G4" s="167"/>
      <c r="H4" s="167"/>
      <c r="J4" s="295"/>
      <c r="K4" s="295"/>
      <c r="L4" s="295"/>
      <c r="M4" s="295"/>
      <c r="N4" s="295"/>
      <c r="O4" s="295"/>
      <c r="P4" s="169" t="s">
        <v>134</v>
      </c>
      <c r="R4" s="169"/>
    </row>
    <row r="5" spans="2:18" ht="18" customHeight="1">
      <c r="B5" s="474"/>
      <c r="C5" s="448" t="s">
        <v>130</v>
      </c>
      <c r="D5" s="448" t="s">
        <v>257</v>
      </c>
      <c r="E5" s="450" t="s">
        <v>258</v>
      </c>
      <c r="F5" s="451"/>
      <c r="G5" s="452"/>
      <c r="H5" s="458" t="s">
        <v>259</v>
      </c>
      <c r="I5" s="459"/>
      <c r="J5" s="460"/>
      <c r="K5" s="461" t="s">
        <v>260</v>
      </c>
      <c r="L5" s="463" t="s">
        <v>261</v>
      </c>
      <c r="M5" s="464"/>
      <c r="N5" s="464"/>
      <c r="O5" s="464"/>
      <c r="P5" s="465"/>
      <c r="Q5" s="172"/>
    </row>
    <row r="6" spans="2:18" ht="27.75" customHeight="1" thickBot="1">
      <c r="B6" s="475"/>
      <c r="C6" s="449"/>
      <c r="D6" s="449"/>
      <c r="E6" s="453"/>
      <c r="F6" s="454"/>
      <c r="G6" s="455"/>
      <c r="H6" s="355" t="s">
        <v>211</v>
      </c>
      <c r="I6" s="355" t="s">
        <v>212</v>
      </c>
      <c r="J6" s="355" t="s">
        <v>133</v>
      </c>
      <c r="K6" s="476"/>
      <c r="L6" s="466"/>
      <c r="M6" s="467"/>
      <c r="N6" s="467"/>
      <c r="O6" s="467"/>
      <c r="P6" s="468"/>
    </row>
    <row r="7" spans="2:18" ht="60" customHeight="1" thickTop="1">
      <c r="B7" s="356">
        <v>1</v>
      </c>
      <c r="C7" s="343"/>
      <c r="D7" s="343"/>
      <c r="E7" s="471"/>
      <c r="F7" s="477"/>
      <c r="G7" s="478"/>
      <c r="H7" s="357"/>
      <c r="I7" s="357"/>
      <c r="J7" s="357"/>
      <c r="K7" s="346"/>
      <c r="L7" s="471"/>
      <c r="M7" s="477"/>
      <c r="N7" s="477"/>
      <c r="O7" s="477"/>
      <c r="P7" s="478"/>
    </row>
    <row r="8" spans="2:18" ht="60" customHeight="1">
      <c r="B8" s="358">
        <v>2</v>
      </c>
      <c r="C8" s="348"/>
      <c r="D8" s="348"/>
      <c r="E8" s="445"/>
      <c r="F8" s="446"/>
      <c r="G8" s="447"/>
      <c r="H8" s="359"/>
      <c r="I8" s="359"/>
      <c r="J8" s="359"/>
      <c r="K8" s="350"/>
      <c r="L8" s="445"/>
      <c r="M8" s="446"/>
      <c r="N8" s="446"/>
      <c r="O8" s="446"/>
      <c r="P8" s="447"/>
    </row>
    <row r="9" spans="2:18" ht="60" customHeight="1">
      <c r="B9" s="358">
        <v>3</v>
      </c>
      <c r="C9" s="348"/>
      <c r="D9" s="348"/>
      <c r="E9" s="445"/>
      <c r="F9" s="446"/>
      <c r="G9" s="447"/>
      <c r="H9" s="359"/>
      <c r="I9" s="359"/>
      <c r="J9" s="359"/>
      <c r="K9" s="350"/>
      <c r="L9" s="445"/>
      <c r="M9" s="446"/>
      <c r="N9" s="446"/>
      <c r="O9" s="446"/>
      <c r="P9" s="447"/>
    </row>
    <row r="10" spans="2:18" ht="60" customHeight="1">
      <c r="B10" s="358">
        <v>4</v>
      </c>
      <c r="C10" s="348"/>
      <c r="D10" s="348"/>
      <c r="E10" s="445"/>
      <c r="F10" s="446"/>
      <c r="G10" s="447"/>
      <c r="H10" s="359"/>
      <c r="I10" s="359"/>
      <c r="J10" s="359"/>
      <c r="K10" s="350"/>
      <c r="L10" s="445"/>
      <c r="M10" s="446"/>
      <c r="N10" s="446"/>
      <c r="O10" s="446"/>
      <c r="P10" s="447"/>
    </row>
    <row r="11" spans="2:18" ht="60" customHeight="1">
      <c r="B11" s="358">
        <v>5</v>
      </c>
      <c r="C11" s="348"/>
      <c r="D11" s="348"/>
      <c r="E11" s="445"/>
      <c r="F11" s="446"/>
      <c r="G11" s="447"/>
      <c r="H11" s="359"/>
      <c r="I11" s="359"/>
      <c r="J11" s="359"/>
      <c r="K11" s="350"/>
      <c r="L11" s="445"/>
      <c r="M11" s="446"/>
      <c r="N11" s="446"/>
      <c r="O11" s="446"/>
      <c r="P11" s="447"/>
    </row>
    <row r="12" spans="2:18" ht="60" customHeight="1">
      <c r="B12" s="358">
        <v>6</v>
      </c>
      <c r="C12" s="348"/>
      <c r="D12" s="348"/>
      <c r="E12" s="445"/>
      <c r="F12" s="446"/>
      <c r="G12" s="447"/>
      <c r="H12" s="359"/>
      <c r="I12" s="359"/>
      <c r="J12" s="359"/>
      <c r="K12" s="350"/>
      <c r="L12" s="445"/>
      <c r="M12" s="446"/>
      <c r="N12" s="446"/>
      <c r="O12" s="446"/>
      <c r="P12" s="447"/>
    </row>
    <row r="13" spans="2:18" ht="60" customHeight="1">
      <c r="B13" s="358">
        <v>7</v>
      </c>
      <c r="C13" s="348"/>
      <c r="D13" s="348"/>
      <c r="E13" s="445"/>
      <c r="F13" s="446"/>
      <c r="G13" s="447"/>
      <c r="H13" s="359"/>
      <c r="I13" s="359"/>
      <c r="J13" s="359"/>
      <c r="K13" s="350"/>
      <c r="L13" s="445"/>
      <c r="M13" s="446"/>
      <c r="N13" s="446"/>
      <c r="O13" s="446"/>
      <c r="P13" s="447"/>
    </row>
    <row r="14" spans="2:18" ht="60" customHeight="1">
      <c r="B14" s="358">
        <v>8</v>
      </c>
      <c r="C14" s="348"/>
      <c r="D14" s="348"/>
      <c r="E14" s="445"/>
      <c r="F14" s="446"/>
      <c r="G14" s="447"/>
      <c r="H14" s="359"/>
      <c r="I14" s="359"/>
      <c r="J14" s="359"/>
      <c r="K14" s="350"/>
      <c r="L14" s="445"/>
      <c r="M14" s="446"/>
      <c r="N14" s="446"/>
      <c r="O14" s="446"/>
      <c r="P14" s="447"/>
    </row>
    <row r="15" spans="2:18" ht="60" customHeight="1">
      <c r="B15" s="358">
        <v>9</v>
      </c>
      <c r="C15" s="348"/>
      <c r="D15" s="348"/>
      <c r="E15" s="445"/>
      <c r="F15" s="446"/>
      <c r="G15" s="447"/>
      <c r="H15" s="359"/>
      <c r="I15" s="359"/>
      <c r="J15" s="359"/>
      <c r="K15" s="350"/>
      <c r="L15" s="445"/>
      <c r="M15" s="446"/>
      <c r="N15" s="446"/>
      <c r="O15" s="446"/>
      <c r="P15" s="447"/>
    </row>
    <row r="16" spans="2:18" ht="60" customHeight="1">
      <c r="B16" s="358">
        <v>10</v>
      </c>
      <c r="C16" s="348"/>
      <c r="D16" s="348"/>
      <c r="E16" s="445"/>
      <c r="F16" s="446"/>
      <c r="G16" s="447"/>
      <c r="H16" s="359"/>
      <c r="I16" s="359"/>
      <c r="J16" s="359"/>
      <c r="K16" s="350"/>
      <c r="L16" s="445"/>
      <c r="M16" s="446"/>
      <c r="N16" s="446"/>
      <c r="O16" s="446"/>
      <c r="P16" s="447"/>
    </row>
    <row r="17" spans="2:16" ht="60" customHeight="1">
      <c r="B17" s="358">
        <v>11</v>
      </c>
      <c r="C17" s="348"/>
      <c r="D17" s="348"/>
      <c r="E17" s="445"/>
      <c r="F17" s="446"/>
      <c r="G17" s="447"/>
      <c r="H17" s="359"/>
      <c r="I17" s="359"/>
      <c r="J17" s="359"/>
      <c r="K17" s="350"/>
      <c r="L17" s="445"/>
      <c r="M17" s="446"/>
      <c r="N17" s="446"/>
      <c r="O17" s="446"/>
      <c r="P17" s="447"/>
    </row>
    <row r="18" spans="2:16" ht="60" customHeight="1">
      <c r="B18" s="358">
        <v>12</v>
      </c>
      <c r="C18" s="348"/>
      <c r="D18" s="348"/>
      <c r="E18" s="445"/>
      <c r="F18" s="446"/>
      <c r="G18" s="447"/>
      <c r="H18" s="359"/>
      <c r="I18" s="359"/>
      <c r="J18" s="359"/>
      <c r="K18" s="350"/>
      <c r="L18" s="445"/>
      <c r="M18" s="446"/>
      <c r="N18" s="446"/>
      <c r="O18" s="446"/>
      <c r="P18" s="447"/>
    </row>
    <row r="19" spans="2:16" ht="60" customHeight="1">
      <c r="B19" s="358">
        <v>13</v>
      </c>
      <c r="C19" s="348"/>
      <c r="D19" s="348"/>
      <c r="E19" s="445"/>
      <c r="F19" s="446"/>
      <c r="G19" s="447"/>
      <c r="H19" s="359"/>
      <c r="I19" s="359"/>
      <c r="J19" s="359"/>
      <c r="K19" s="350"/>
      <c r="L19" s="445"/>
      <c r="M19" s="446"/>
      <c r="N19" s="446"/>
      <c r="O19" s="446"/>
      <c r="P19" s="447"/>
    </row>
    <row r="20" spans="2:16" ht="60" customHeight="1">
      <c r="B20" s="358">
        <v>14</v>
      </c>
      <c r="C20" s="348"/>
      <c r="D20" s="348"/>
      <c r="E20" s="445"/>
      <c r="F20" s="446"/>
      <c r="G20" s="447"/>
      <c r="H20" s="359"/>
      <c r="I20" s="359"/>
      <c r="J20" s="359"/>
      <c r="K20" s="350"/>
      <c r="L20" s="445"/>
      <c r="M20" s="446"/>
      <c r="N20" s="446"/>
      <c r="O20" s="446"/>
      <c r="P20" s="447"/>
    </row>
    <row r="21" spans="2:16" ht="60" customHeight="1">
      <c r="B21" s="358">
        <v>15</v>
      </c>
      <c r="C21" s="348"/>
      <c r="D21" s="348"/>
      <c r="E21" s="445"/>
      <c r="F21" s="446"/>
      <c r="G21" s="447"/>
      <c r="H21" s="359"/>
      <c r="I21" s="359"/>
      <c r="J21" s="359"/>
      <c r="K21" s="350"/>
      <c r="L21" s="445"/>
      <c r="M21" s="446"/>
      <c r="N21" s="446"/>
      <c r="O21" s="446"/>
      <c r="P21" s="447"/>
    </row>
    <row r="22" spans="2:16" ht="60" customHeight="1">
      <c r="B22" s="358">
        <v>16</v>
      </c>
      <c r="C22" s="348"/>
      <c r="D22" s="348"/>
      <c r="E22" s="445"/>
      <c r="F22" s="446"/>
      <c r="G22" s="447"/>
      <c r="H22" s="359"/>
      <c r="I22" s="359"/>
      <c r="J22" s="359"/>
      <c r="K22" s="350"/>
      <c r="L22" s="445"/>
      <c r="M22" s="446"/>
      <c r="N22" s="446"/>
      <c r="O22" s="446"/>
      <c r="P22" s="447"/>
    </row>
    <row r="23" spans="2:16" ht="60" customHeight="1">
      <c r="B23" s="358">
        <v>17</v>
      </c>
      <c r="C23" s="348"/>
      <c r="D23" s="348"/>
      <c r="E23" s="445"/>
      <c r="F23" s="446"/>
      <c r="G23" s="447"/>
      <c r="H23" s="359"/>
      <c r="I23" s="359"/>
      <c r="J23" s="359"/>
      <c r="K23" s="350"/>
      <c r="L23" s="445"/>
      <c r="M23" s="446"/>
      <c r="N23" s="446"/>
      <c r="O23" s="446"/>
      <c r="P23" s="447"/>
    </row>
    <row r="24" spans="2:16" ht="60" customHeight="1">
      <c r="B24" s="358">
        <v>18</v>
      </c>
      <c r="C24" s="348"/>
      <c r="D24" s="348"/>
      <c r="E24" s="445"/>
      <c r="F24" s="446"/>
      <c r="G24" s="447"/>
      <c r="H24" s="359"/>
      <c r="I24" s="359"/>
      <c r="J24" s="359"/>
      <c r="K24" s="350"/>
      <c r="L24" s="445"/>
      <c r="M24" s="446"/>
      <c r="N24" s="446"/>
      <c r="O24" s="446"/>
      <c r="P24" s="447"/>
    </row>
    <row r="25" spans="2:16" ht="60" customHeight="1">
      <c r="B25" s="358">
        <v>19</v>
      </c>
      <c r="C25" s="348"/>
      <c r="D25" s="348"/>
      <c r="E25" s="445"/>
      <c r="F25" s="446"/>
      <c r="G25" s="447"/>
      <c r="H25" s="359"/>
      <c r="I25" s="359"/>
      <c r="J25" s="359"/>
      <c r="K25" s="350"/>
      <c r="L25" s="445"/>
      <c r="M25" s="446"/>
      <c r="N25" s="446"/>
      <c r="O25" s="446"/>
      <c r="P25" s="447"/>
    </row>
    <row r="26" spans="2:16" ht="60" customHeight="1">
      <c r="B26" s="358">
        <v>20</v>
      </c>
      <c r="C26" s="348"/>
      <c r="D26" s="348"/>
      <c r="E26" s="445"/>
      <c r="F26" s="446"/>
      <c r="G26" s="447"/>
      <c r="H26" s="359"/>
      <c r="I26" s="359"/>
      <c r="J26" s="359"/>
      <c r="K26" s="350"/>
      <c r="L26" s="445"/>
      <c r="M26" s="446"/>
      <c r="N26" s="446"/>
      <c r="O26" s="446"/>
      <c r="P26" s="447"/>
    </row>
    <row r="27" spans="2:16" ht="60" customHeight="1">
      <c r="B27" s="358">
        <v>21</v>
      </c>
      <c r="C27" s="348"/>
      <c r="D27" s="348"/>
      <c r="E27" s="445"/>
      <c r="F27" s="446"/>
      <c r="G27" s="447"/>
      <c r="H27" s="359"/>
      <c r="I27" s="359"/>
      <c r="J27" s="359"/>
      <c r="K27" s="350"/>
      <c r="L27" s="445"/>
      <c r="M27" s="446"/>
      <c r="N27" s="446"/>
      <c r="O27" s="446"/>
      <c r="P27" s="447"/>
    </row>
    <row r="28" spans="2:16" ht="60" customHeight="1">
      <c r="B28" s="358">
        <v>22</v>
      </c>
      <c r="C28" s="348"/>
      <c r="D28" s="348"/>
      <c r="E28" s="445"/>
      <c r="F28" s="446"/>
      <c r="G28" s="447"/>
      <c r="H28" s="359"/>
      <c r="I28" s="359"/>
      <c r="J28" s="359"/>
      <c r="K28" s="350"/>
      <c r="L28" s="445"/>
      <c r="M28" s="446"/>
      <c r="N28" s="446"/>
      <c r="O28" s="446"/>
      <c r="P28" s="447"/>
    </row>
    <row r="29" spans="2:16" ht="60" customHeight="1">
      <c r="B29" s="358">
        <v>23</v>
      </c>
      <c r="C29" s="348"/>
      <c r="D29" s="348"/>
      <c r="E29" s="445"/>
      <c r="F29" s="446"/>
      <c r="G29" s="447"/>
      <c r="H29" s="359"/>
      <c r="I29" s="359"/>
      <c r="J29" s="359"/>
      <c r="K29" s="350"/>
      <c r="L29" s="445"/>
      <c r="M29" s="446"/>
      <c r="N29" s="446"/>
      <c r="O29" s="446"/>
      <c r="P29" s="447"/>
    </row>
    <row r="30" spans="2:16" ht="60" customHeight="1">
      <c r="B30" s="358">
        <v>24</v>
      </c>
      <c r="C30" s="348"/>
      <c r="D30" s="348"/>
      <c r="E30" s="445"/>
      <c r="F30" s="446"/>
      <c r="G30" s="447"/>
      <c r="H30" s="359"/>
      <c r="I30" s="359"/>
      <c r="J30" s="359"/>
      <c r="K30" s="350"/>
      <c r="L30" s="445"/>
      <c r="M30" s="446"/>
      <c r="N30" s="446"/>
      <c r="O30" s="446"/>
      <c r="P30" s="447"/>
    </row>
    <row r="31" spans="2:16" ht="60" customHeight="1">
      <c r="B31" s="358">
        <v>25</v>
      </c>
      <c r="C31" s="348"/>
      <c r="D31" s="348"/>
      <c r="E31" s="445"/>
      <c r="F31" s="446"/>
      <c r="G31" s="447"/>
      <c r="H31" s="359"/>
      <c r="I31" s="359"/>
      <c r="J31" s="359"/>
      <c r="K31" s="350"/>
      <c r="L31" s="445"/>
      <c r="M31" s="446"/>
      <c r="N31" s="446"/>
      <c r="O31" s="446"/>
      <c r="P31" s="447"/>
    </row>
    <row r="32" spans="2:16" ht="60" customHeight="1">
      <c r="B32" s="358">
        <v>26</v>
      </c>
      <c r="C32" s="348"/>
      <c r="D32" s="348"/>
      <c r="E32" s="445"/>
      <c r="F32" s="446"/>
      <c r="G32" s="447"/>
      <c r="H32" s="359"/>
      <c r="I32" s="359"/>
      <c r="J32" s="359"/>
      <c r="K32" s="350"/>
      <c r="L32" s="445"/>
      <c r="M32" s="446"/>
      <c r="N32" s="446"/>
      <c r="O32" s="446"/>
      <c r="P32" s="447"/>
    </row>
    <row r="33" spans="2:16" ht="60" customHeight="1">
      <c r="B33" s="358">
        <v>27</v>
      </c>
      <c r="C33" s="348"/>
      <c r="D33" s="348"/>
      <c r="E33" s="445"/>
      <c r="F33" s="446"/>
      <c r="G33" s="447"/>
      <c r="H33" s="359"/>
      <c r="I33" s="359"/>
      <c r="J33" s="359"/>
      <c r="K33" s="350"/>
      <c r="L33" s="445"/>
      <c r="M33" s="446"/>
      <c r="N33" s="446"/>
      <c r="O33" s="446"/>
      <c r="P33" s="447"/>
    </row>
    <row r="34" spans="2:16" ht="60" customHeight="1">
      <c r="B34" s="358">
        <v>28</v>
      </c>
      <c r="C34" s="348"/>
      <c r="D34" s="348"/>
      <c r="E34" s="445"/>
      <c r="F34" s="446"/>
      <c r="G34" s="447"/>
      <c r="H34" s="359"/>
      <c r="I34" s="359"/>
      <c r="J34" s="359"/>
      <c r="K34" s="350"/>
      <c r="L34" s="445"/>
      <c r="M34" s="446"/>
      <c r="N34" s="446"/>
      <c r="O34" s="446"/>
      <c r="P34" s="447"/>
    </row>
    <row r="35" spans="2:16" ht="60" customHeight="1">
      <c r="B35" s="358">
        <v>29</v>
      </c>
      <c r="C35" s="348"/>
      <c r="D35" s="348"/>
      <c r="E35" s="445"/>
      <c r="F35" s="446"/>
      <c r="G35" s="447"/>
      <c r="H35" s="359"/>
      <c r="I35" s="359"/>
      <c r="J35" s="359"/>
      <c r="K35" s="350"/>
      <c r="L35" s="445"/>
      <c r="M35" s="446"/>
      <c r="N35" s="446"/>
      <c r="O35" s="446"/>
      <c r="P35" s="447"/>
    </row>
    <row r="36" spans="2:16" ht="60" customHeight="1">
      <c r="B36" s="358">
        <v>30</v>
      </c>
      <c r="C36" s="348"/>
      <c r="D36" s="348"/>
      <c r="E36" s="445"/>
      <c r="F36" s="446"/>
      <c r="G36" s="447"/>
      <c r="H36" s="359"/>
      <c r="I36" s="359"/>
      <c r="J36" s="359"/>
      <c r="K36" s="350"/>
      <c r="L36" s="445"/>
      <c r="M36" s="446"/>
      <c r="N36" s="446"/>
      <c r="O36" s="446"/>
      <c r="P36" s="447"/>
    </row>
    <row r="37" spans="2:16">
      <c r="B37" s="157"/>
      <c r="C37" s="157"/>
      <c r="D37" s="157"/>
      <c r="E37" s="157"/>
      <c r="F37" s="157"/>
      <c r="G37" s="157"/>
      <c r="H37" s="157"/>
      <c r="I37" s="157"/>
      <c r="J37" s="157"/>
      <c r="K37" s="157"/>
      <c r="L37" s="157"/>
      <c r="M37" s="157"/>
      <c r="N37" s="157"/>
      <c r="O37" s="157"/>
      <c r="P37" s="157"/>
    </row>
    <row r="38" spans="2:16">
      <c r="B38" s="354" t="s">
        <v>262</v>
      </c>
      <c r="C38" s="207"/>
      <c r="D38" s="207"/>
      <c r="E38" s="207"/>
      <c r="F38" s="207"/>
      <c r="G38" s="157"/>
      <c r="H38" s="157"/>
      <c r="I38" s="157"/>
      <c r="J38" s="157"/>
      <c r="K38" s="157"/>
      <c r="L38" s="157"/>
      <c r="M38" s="157"/>
      <c r="N38" s="157"/>
      <c r="O38" s="157"/>
      <c r="P38" s="157"/>
    </row>
    <row r="39" spans="2:16">
      <c r="B39" s="354" t="s">
        <v>215</v>
      </c>
      <c r="C39" s="207"/>
      <c r="D39" s="207"/>
      <c r="E39" s="207"/>
      <c r="F39" s="207"/>
      <c r="G39" s="157"/>
      <c r="H39" s="157"/>
      <c r="I39" s="157"/>
      <c r="J39" s="157"/>
      <c r="K39" s="157"/>
      <c r="L39" s="157"/>
      <c r="M39" s="157"/>
      <c r="N39" s="157"/>
      <c r="O39" s="157"/>
      <c r="P39" s="157"/>
    </row>
    <row r="40" spans="2:16">
      <c r="B40" s="354" t="s">
        <v>263</v>
      </c>
      <c r="C40" s="207"/>
      <c r="D40" s="207"/>
      <c r="E40" s="207"/>
      <c r="F40" s="207"/>
      <c r="G40" s="157"/>
      <c r="H40" s="157"/>
      <c r="I40" s="157"/>
      <c r="J40" s="157"/>
      <c r="K40" s="157"/>
      <c r="L40" s="157"/>
      <c r="M40" s="157"/>
      <c r="N40" s="157"/>
      <c r="O40" s="157"/>
      <c r="P40" s="157"/>
    </row>
    <row r="41" spans="2:16">
      <c r="B41" s="352" t="s">
        <v>267</v>
      </c>
      <c r="C41" s="207"/>
      <c r="D41" s="207"/>
      <c r="E41" s="207"/>
      <c r="F41" s="207"/>
      <c r="G41" s="157"/>
      <c r="H41" s="157"/>
      <c r="I41" s="157"/>
      <c r="J41" s="157"/>
      <c r="K41" s="157"/>
      <c r="L41" s="157"/>
      <c r="M41" s="157"/>
      <c r="N41" s="157"/>
      <c r="O41" s="157"/>
      <c r="P41" s="157"/>
    </row>
    <row r="42" spans="2:16">
      <c r="B42" s="354" t="s">
        <v>264</v>
      </c>
      <c r="C42" s="207"/>
      <c r="D42" s="207"/>
      <c r="E42" s="207"/>
      <c r="F42" s="207"/>
      <c r="G42" s="157"/>
      <c r="H42" s="157"/>
      <c r="I42" s="157"/>
      <c r="J42" s="157"/>
      <c r="K42" s="157"/>
      <c r="L42" s="157"/>
      <c r="M42" s="157"/>
      <c r="N42" s="157"/>
      <c r="O42" s="157"/>
      <c r="P42" s="157"/>
    </row>
    <row r="43" spans="2:16">
      <c r="B43" s="354" t="s">
        <v>214</v>
      </c>
      <c r="C43" s="207"/>
      <c r="D43" s="207"/>
      <c r="E43" s="207"/>
      <c r="F43" s="207"/>
      <c r="G43" s="157"/>
      <c r="H43" s="157"/>
      <c r="I43" s="157"/>
      <c r="J43" s="157"/>
      <c r="K43" s="157"/>
      <c r="L43" s="157"/>
      <c r="M43" s="157"/>
      <c r="N43" s="157"/>
      <c r="O43" s="157"/>
      <c r="P43" s="157"/>
    </row>
    <row r="44" spans="2:16">
      <c r="B44" s="354" t="s">
        <v>216</v>
      </c>
      <c r="C44" s="207"/>
      <c r="D44" s="207"/>
      <c r="E44" s="207"/>
      <c r="F44" s="207"/>
      <c r="G44" s="157"/>
      <c r="H44" s="157"/>
      <c r="I44" s="157"/>
      <c r="J44" s="157"/>
      <c r="K44" s="157"/>
      <c r="L44" s="157"/>
      <c r="M44" s="157"/>
      <c r="N44" s="157"/>
      <c r="O44" s="157"/>
      <c r="P44" s="157"/>
    </row>
    <row r="45" spans="2:16">
      <c r="B45" s="157"/>
      <c r="C45" s="157"/>
      <c r="D45" s="157"/>
      <c r="E45" s="157"/>
      <c r="F45" s="157"/>
      <c r="G45" s="157"/>
      <c r="H45" s="157"/>
      <c r="I45" s="157"/>
      <c r="J45" s="157"/>
      <c r="K45" s="157"/>
      <c r="L45" s="157"/>
      <c r="M45" s="157"/>
      <c r="N45" s="157"/>
      <c r="O45" s="157"/>
      <c r="P45" s="157"/>
    </row>
    <row r="46" spans="2:16">
      <c r="B46" s="157"/>
      <c r="C46" s="157"/>
      <c r="D46" s="157"/>
      <c r="E46" s="157"/>
      <c r="F46" s="157"/>
      <c r="G46" s="157"/>
      <c r="H46" s="157"/>
      <c r="I46" s="157"/>
      <c r="J46" s="157"/>
      <c r="K46" s="157"/>
      <c r="L46" s="157"/>
      <c r="M46" s="157"/>
      <c r="N46" s="157"/>
      <c r="O46" s="157"/>
      <c r="P46" s="157"/>
    </row>
  </sheetData>
  <mergeCells count="68">
    <mergeCell ref="N1:O1"/>
    <mergeCell ref="E9:G9"/>
    <mergeCell ref="L9:P9"/>
    <mergeCell ref="B5:B6"/>
    <mergeCell ref="C5:C6"/>
    <mergeCell ref="D5:D6"/>
    <mergeCell ref="E5:G6"/>
    <mergeCell ref="H5:J5"/>
    <mergeCell ref="K5:K6"/>
    <mergeCell ref="L5:P6"/>
    <mergeCell ref="E7:G7"/>
    <mergeCell ref="L7:P7"/>
    <mergeCell ref="E8:G8"/>
    <mergeCell ref="L8:P8"/>
    <mergeCell ref="E10:G10"/>
    <mergeCell ref="L10:P10"/>
    <mergeCell ref="E11:G11"/>
    <mergeCell ref="L11:P11"/>
    <mergeCell ref="E12:G12"/>
    <mergeCell ref="L12:P12"/>
    <mergeCell ref="E13:G13"/>
    <mergeCell ref="L13:P13"/>
    <mergeCell ref="E14:G14"/>
    <mergeCell ref="L14:P14"/>
    <mergeCell ref="E15:G15"/>
    <mergeCell ref="L15:P15"/>
    <mergeCell ref="E16:G16"/>
    <mergeCell ref="L16:P16"/>
    <mergeCell ref="E17:G17"/>
    <mergeCell ref="L17:P17"/>
    <mergeCell ref="E18:G18"/>
    <mergeCell ref="L18:P18"/>
    <mergeCell ref="E19:G19"/>
    <mergeCell ref="L19:P19"/>
    <mergeCell ref="E20:G20"/>
    <mergeCell ref="L20:P20"/>
    <mergeCell ref="E21:G21"/>
    <mergeCell ref="L21:P21"/>
    <mergeCell ref="E22:G22"/>
    <mergeCell ref="L22:P22"/>
    <mergeCell ref="E23:G23"/>
    <mergeCell ref="L23:P23"/>
    <mergeCell ref="E24:G24"/>
    <mergeCell ref="L24:P24"/>
    <mergeCell ref="E25:G25"/>
    <mergeCell ref="L25:P25"/>
    <mergeCell ref="E26:G26"/>
    <mergeCell ref="L26:P26"/>
    <mergeCell ref="E27:G27"/>
    <mergeCell ref="L27:P27"/>
    <mergeCell ref="E28:G28"/>
    <mergeCell ref="L28:P28"/>
    <mergeCell ref="E29:G29"/>
    <mergeCell ref="L29:P29"/>
    <mergeCell ref="E30:G30"/>
    <mergeCell ref="L30:P30"/>
    <mergeCell ref="E31:G31"/>
    <mergeCell ref="L31:P31"/>
    <mergeCell ref="E32:G32"/>
    <mergeCell ref="L32:P32"/>
    <mergeCell ref="E33:G33"/>
    <mergeCell ref="L33:P33"/>
    <mergeCell ref="E34:G34"/>
    <mergeCell ref="L34:P34"/>
    <mergeCell ref="E35:G35"/>
    <mergeCell ref="L35:P35"/>
    <mergeCell ref="E36:G36"/>
    <mergeCell ref="L36:P36"/>
  </mergeCells>
  <phoneticPr fontId="4"/>
  <dataValidations count="1">
    <dataValidation type="list" allowBlank="1" showInputMessage="1" showErrorMessage="1" sqref="C7:C36" xr:uid="{A648F79C-8D14-4094-A84F-08C3D9E0F1BD}">
      <formula1>"学士,博士前期"</formula1>
    </dataValidation>
  </dataValidations>
  <pageMargins left="0.7" right="0.7" top="0.75" bottom="0.75" header="0.3" footer="0.3"/>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審査項目⑨ 成果目標の設定 1)～6)、8) 【合計】</vt:lpstr>
      <vt:lpstr>審査項目⑨ 成果目標の設定 1)～6)、8) 【代表校】</vt:lpstr>
      <vt:lpstr>審査項目⑨ 成果目標の設定 1)～6)、8) 【連携校１】</vt:lpstr>
      <vt:lpstr>審査項目⑨ 成果目標の設定 1)～6)、8) 【連携校２】</vt:lpstr>
      <vt:lpstr>審査項目⑨ 成果目標の設定 1)～6)、8) 【連携校３】</vt:lpstr>
      <vt:lpstr>審査項目⑨ 成果目標の設定 1)～6)、8) 【連携校４】</vt:lpstr>
      <vt:lpstr>審査項目⑨ 成果目標の設定 7【代表校】 </vt:lpstr>
      <vt:lpstr>審査項目⑩ プログラム計画の適切性（正課科目）</vt:lpstr>
      <vt:lpstr>審査項目⑩ プログラム計画の適切性 (正課外科目)</vt:lpstr>
      <vt:lpstr>審査項目⑫ 各経費の明細</vt:lpstr>
      <vt:lpstr>様式８.相手大学等の概要</vt:lpstr>
      <vt:lpstr>様式９.実績・参考データ</vt:lpstr>
      <vt:lpstr>'審査項目⑨ 成果目標の設定 1)～6)、8) 【合計】'!Print_Area</vt:lpstr>
      <vt:lpstr>'審査項目⑨ 成果目標の設定 1)～6)、8) 【代表校】'!Print_Area</vt:lpstr>
      <vt:lpstr>'審査項目⑨ 成果目標の設定 1)～6)、8) 【連携校１】'!Print_Area</vt:lpstr>
      <vt:lpstr>'審査項目⑨ 成果目標の設定 1)～6)、8) 【連携校２】'!Print_Area</vt:lpstr>
      <vt:lpstr>'審査項目⑨ 成果目標の設定 1)～6)、8) 【連携校３】'!Print_Area</vt:lpstr>
      <vt:lpstr>'審査項目⑨ 成果目標の設定 1)～6)、8) 【連携校４】'!Print_Area</vt:lpstr>
      <vt:lpstr>'審査項目⑨ 成果目標の設定 7【代表校】 '!Print_Area</vt:lpstr>
      <vt:lpstr>'審査項目⑫ 各経費の明細'!Print_Area</vt:lpstr>
      <vt:lpstr>様式８.相手大学等の概要!Print_Area</vt:lpstr>
      <vt:lpstr>様式９.実績・参考データ!Print_Area</vt:lpstr>
      <vt:lpstr>'審査項目⑨ 成果目標の設定 7【代表校】 '!Print_Titles</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令和6年度大学の国際化によるソーシャルインパクト創出支援事業 計画調書１(別紙）（タイプⅡ）</dc:title>
  <dc:creator>独立行政法人　日本学術振興会</dc:creator>
  <cp:lastModifiedBy>独立行政法人　日本学術振興会</cp:lastModifiedBy>
  <cp:lastPrinted>2024-06-13T01:33:39Z</cp:lastPrinted>
  <dcterms:created xsi:type="dcterms:W3CDTF">2021-04-08T09:20:36Z</dcterms:created>
  <dcterms:modified xsi:type="dcterms:W3CDTF">2024-06-17T08:24:37Z</dcterms:modified>
</cp:coreProperties>
</file>